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etetyka I stopień\"/>
    </mc:Choice>
  </mc:AlternateContent>
  <xr:revisionPtr revIDLastSave="0" documentId="13_ncr:1_{9131B15A-E101-43D1-9345-BF0644B28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Titles" localSheetId="0">Arkusz1!$1:$11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3" i="1" l="1"/>
  <c r="AB93" i="1"/>
  <c r="W93" i="1"/>
  <c r="R93" i="1"/>
  <c r="M93" i="1"/>
  <c r="AF93" i="1"/>
  <c r="AE93" i="1"/>
  <c r="AD93" i="1"/>
  <c r="AC93" i="1"/>
  <c r="AA93" i="1"/>
  <c r="Z93" i="1"/>
  <c r="Y93" i="1"/>
  <c r="X93" i="1"/>
  <c r="V93" i="1"/>
  <c r="U93" i="1"/>
  <c r="T93" i="1"/>
  <c r="S93" i="1"/>
  <c r="Q93" i="1"/>
  <c r="P93" i="1"/>
  <c r="O93" i="1"/>
  <c r="N93" i="1"/>
  <c r="L93" i="1"/>
  <c r="K93" i="1"/>
  <c r="J93" i="1"/>
  <c r="I93" i="1"/>
  <c r="H93" i="1"/>
  <c r="E93" i="1"/>
  <c r="F93" i="1"/>
  <c r="G93" i="1"/>
  <c r="D93" i="1"/>
  <c r="AI73" i="1"/>
  <c r="AJ73" i="1"/>
  <c r="AK73" i="1"/>
  <c r="AL73" i="1"/>
  <c r="AM73" i="1"/>
  <c r="AH73" i="1" l="1"/>
  <c r="AI90" i="1"/>
  <c r="AJ90" i="1"/>
  <c r="AK90" i="1"/>
  <c r="AL90" i="1"/>
  <c r="AM90" i="1"/>
  <c r="AI89" i="1"/>
  <c r="AJ89" i="1"/>
  <c r="AK89" i="1"/>
  <c r="AL89" i="1"/>
  <c r="AM89" i="1"/>
  <c r="AI87" i="1"/>
  <c r="AJ87" i="1"/>
  <c r="AK87" i="1"/>
  <c r="AL87" i="1"/>
  <c r="AM87" i="1"/>
  <c r="AI88" i="1"/>
  <c r="AJ88" i="1"/>
  <c r="AK88" i="1"/>
  <c r="AL88" i="1"/>
  <c r="AM88" i="1"/>
  <c r="AI91" i="1"/>
  <c r="AJ91" i="1"/>
  <c r="AK91" i="1"/>
  <c r="AL91" i="1"/>
  <c r="AM91" i="1"/>
  <c r="AI92" i="1"/>
  <c r="AJ92" i="1"/>
  <c r="AK92" i="1"/>
  <c r="AL92" i="1"/>
  <c r="AM92" i="1"/>
  <c r="AI58" i="1"/>
  <c r="AJ58" i="1"/>
  <c r="AK58" i="1"/>
  <c r="AL58" i="1"/>
  <c r="AM58" i="1"/>
  <c r="AI64" i="1"/>
  <c r="AJ64" i="1"/>
  <c r="AK64" i="1"/>
  <c r="AL64" i="1"/>
  <c r="AM64" i="1"/>
  <c r="AI62" i="1"/>
  <c r="AJ62" i="1"/>
  <c r="AK62" i="1"/>
  <c r="AL62" i="1"/>
  <c r="AM62" i="1"/>
  <c r="AI63" i="1"/>
  <c r="AJ63" i="1"/>
  <c r="AK63" i="1"/>
  <c r="AL63" i="1"/>
  <c r="AM63" i="1"/>
  <c r="AI65" i="1"/>
  <c r="AJ65" i="1"/>
  <c r="AK65" i="1"/>
  <c r="AL65" i="1"/>
  <c r="AM65" i="1"/>
  <c r="AI60" i="1"/>
  <c r="AJ60" i="1"/>
  <c r="AK60" i="1"/>
  <c r="AL60" i="1"/>
  <c r="AM60" i="1"/>
  <c r="AI66" i="1"/>
  <c r="AJ66" i="1"/>
  <c r="AK66" i="1"/>
  <c r="AL66" i="1"/>
  <c r="AM66" i="1"/>
  <c r="AI61" i="1"/>
  <c r="AJ61" i="1"/>
  <c r="AK61" i="1"/>
  <c r="AL61" i="1"/>
  <c r="AM61" i="1"/>
  <c r="AI59" i="1"/>
  <c r="AI86" i="1"/>
  <c r="AJ86" i="1"/>
  <c r="AK86" i="1"/>
  <c r="AL86" i="1"/>
  <c r="AM86" i="1"/>
  <c r="AI57" i="1" l="1"/>
  <c r="AH88" i="1"/>
  <c r="AH91" i="1"/>
  <c r="AH92" i="1"/>
  <c r="AI85" i="1"/>
  <c r="AH87" i="1"/>
  <c r="AH90" i="1"/>
  <c r="AH89" i="1"/>
  <c r="AH58" i="1"/>
  <c r="AH86" i="1"/>
  <c r="AH61" i="1"/>
  <c r="D94" i="1"/>
  <c r="AI74" i="1" l="1"/>
  <c r="AJ74" i="1"/>
  <c r="AK74" i="1"/>
  <c r="AL74" i="1"/>
  <c r="AM74" i="1"/>
  <c r="AI72" i="1"/>
  <c r="AJ72" i="1"/>
  <c r="AK72" i="1"/>
  <c r="AL72" i="1"/>
  <c r="AM72" i="1"/>
  <c r="AM85" i="1"/>
  <c r="AL85" i="1"/>
  <c r="AK85" i="1"/>
  <c r="AJ85" i="1"/>
  <c r="AM79" i="1"/>
  <c r="AL79" i="1"/>
  <c r="AK79" i="1"/>
  <c r="AJ79" i="1"/>
  <c r="AI79" i="1"/>
  <c r="AM78" i="1"/>
  <c r="AL78" i="1"/>
  <c r="AK78" i="1"/>
  <c r="AJ78" i="1"/>
  <c r="AI78" i="1"/>
  <c r="AM84" i="1"/>
  <c r="AL84" i="1"/>
  <c r="AK84" i="1"/>
  <c r="AJ84" i="1"/>
  <c r="AI84" i="1"/>
  <c r="AM82" i="1"/>
  <c r="AL82" i="1"/>
  <c r="AK82" i="1"/>
  <c r="AJ82" i="1"/>
  <c r="AI82" i="1"/>
  <c r="AM81" i="1"/>
  <c r="AL81" i="1"/>
  <c r="AK81" i="1"/>
  <c r="AJ81" i="1"/>
  <c r="AI81" i="1"/>
  <c r="AM83" i="1"/>
  <c r="AL83" i="1"/>
  <c r="AK83" i="1"/>
  <c r="AJ83" i="1"/>
  <c r="AI83" i="1"/>
  <c r="AM80" i="1"/>
  <c r="AL80" i="1"/>
  <c r="AK80" i="1"/>
  <c r="AJ80" i="1"/>
  <c r="AI80" i="1"/>
  <c r="AM76" i="1"/>
  <c r="AL76" i="1"/>
  <c r="AK76" i="1"/>
  <c r="AJ76" i="1"/>
  <c r="AI76" i="1"/>
  <c r="AM75" i="1"/>
  <c r="AL75" i="1"/>
  <c r="AK75" i="1"/>
  <c r="AJ75" i="1"/>
  <c r="AI75" i="1"/>
  <c r="AM71" i="1"/>
  <c r="AL71" i="1"/>
  <c r="AK71" i="1"/>
  <c r="AJ71" i="1"/>
  <c r="AI71" i="1"/>
  <c r="AM70" i="1"/>
  <c r="AL70" i="1"/>
  <c r="AK70" i="1"/>
  <c r="AJ70" i="1"/>
  <c r="AI70" i="1"/>
  <c r="AM69" i="1"/>
  <c r="AL69" i="1"/>
  <c r="AK69" i="1"/>
  <c r="AJ69" i="1"/>
  <c r="AI69" i="1"/>
  <c r="AM68" i="1"/>
  <c r="AL68" i="1"/>
  <c r="AK68" i="1"/>
  <c r="AJ68" i="1"/>
  <c r="AI68" i="1"/>
  <c r="AH60" i="1"/>
  <c r="AH62" i="1"/>
  <c r="AH64" i="1"/>
  <c r="AM59" i="1"/>
  <c r="AM57" i="1" s="1"/>
  <c r="AL59" i="1"/>
  <c r="AL57" i="1" s="1"/>
  <c r="AK59" i="1"/>
  <c r="AK57" i="1" s="1"/>
  <c r="AJ59" i="1"/>
  <c r="AJ57" i="1" s="1"/>
  <c r="AM55" i="1"/>
  <c r="AL55" i="1"/>
  <c r="AK55" i="1"/>
  <c r="AJ55" i="1"/>
  <c r="AI55" i="1"/>
  <c r="AM47" i="1"/>
  <c r="AL47" i="1"/>
  <c r="AK47" i="1"/>
  <c r="AJ47" i="1"/>
  <c r="AI47" i="1"/>
  <c r="AM41" i="1"/>
  <c r="AL41" i="1"/>
  <c r="AK41" i="1"/>
  <c r="AJ41" i="1"/>
  <c r="AI41" i="1"/>
  <c r="AM54" i="1"/>
  <c r="AL54" i="1"/>
  <c r="AK54" i="1"/>
  <c r="AJ54" i="1"/>
  <c r="AI54" i="1"/>
  <c r="AM35" i="1"/>
  <c r="AL35" i="1"/>
  <c r="AK35" i="1"/>
  <c r="AJ35" i="1"/>
  <c r="AI35" i="1"/>
  <c r="AM38" i="1"/>
  <c r="AL38" i="1"/>
  <c r="AK38" i="1"/>
  <c r="AJ38" i="1"/>
  <c r="AI38" i="1"/>
  <c r="AM37" i="1"/>
  <c r="AL37" i="1"/>
  <c r="AK37" i="1"/>
  <c r="AJ37" i="1"/>
  <c r="AI37" i="1"/>
  <c r="AM49" i="1"/>
  <c r="AL49" i="1"/>
  <c r="AK49" i="1"/>
  <c r="AJ49" i="1"/>
  <c r="AI49" i="1"/>
  <c r="AM45" i="1"/>
  <c r="AL45" i="1"/>
  <c r="AK45" i="1"/>
  <c r="AJ45" i="1"/>
  <c r="AI45" i="1"/>
  <c r="AM51" i="1"/>
  <c r="AL51" i="1"/>
  <c r="AK51" i="1"/>
  <c r="AJ51" i="1"/>
  <c r="AI51" i="1"/>
  <c r="AM50" i="1"/>
  <c r="AL50" i="1"/>
  <c r="AK50" i="1"/>
  <c r="AJ50" i="1"/>
  <c r="AI50" i="1"/>
  <c r="AM36" i="1"/>
  <c r="AL36" i="1"/>
  <c r="AK36" i="1"/>
  <c r="AJ36" i="1"/>
  <c r="AI36" i="1"/>
  <c r="AM46" i="1"/>
  <c r="AL46" i="1"/>
  <c r="AK46" i="1"/>
  <c r="AJ46" i="1"/>
  <c r="AI46" i="1"/>
  <c r="AM34" i="1"/>
  <c r="AL34" i="1"/>
  <c r="AK34" i="1"/>
  <c r="AJ34" i="1"/>
  <c r="AI34" i="1"/>
  <c r="AM44" i="1"/>
  <c r="AL44" i="1"/>
  <c r="AK44" i="1"/>
  <c r="AJ44" i="1"/>
  <c r="AI44" i="1"/>
  <c r="AM48" i="1"/>
  <c r="AL48" i="1"/>
  <c r="AK48" i="1"/>
  <c r="AJ48" i="1"/>
  <c r="AI48" i="1"/>
  <c r="AM53" i="1"/>
  <c r="AL53" i="1"/>
  <c r="AK53" i="1"/>
  <c r="AJ53" i="1"/>
  <c r="AI53" i="1"/>
  <c r="AM33" i="1"/>
  <c r="AL33" i="1"/>
  <c r="AK33" i="1"/>
  <c r="AJ33" i="1"/>
  <c r="AI33" i="1"/>
  <c r="AM43" i="1"/>
  <c r="AL43" i="1"/>
  <c r="AK43" i="1"/>
  <c r="AJ43" i="1"/>
  <c r="AI43" i="1"/>
  <c r="AM40" i="1"/>
  <c r="AL40" i="1"/>
  <c r="AK40" i="1"/>
  <c r="AJ40" i="1"/>
  <c r="AI40" i="1"/>
  <c r="AM42" i="1"/>
  <c r="AL42" i="1"/>
  <c r="AK42" i="1"/>
  <c r="AJ42" i="1"/>
  <c r="AI42" i="1"/>
  <c r="AM52" i="1"/>
  <c r="AL52" i="1"/>
  <c r="AK52" i="1"/>
  <c r="AJ52" i="1"/>
  <c r="AI52" i="1"/>
  <c r="AM39" i="1"/>
  <c r="AL39" i="1"/>
  <c r="AK39" i="1"/>
  <c r="AJ39" i="1"/>
  <c r="AI39" i="1"/>
  <c r="AM21" i="1"/>
  <c r="AL21" i="1"/>
  <c r="AK21" i="1"/>
  <c r="AJ21" i="1"/>
  <c r="AI21" i="1"/>
  <c r="AM24" i="1"/>
  <c r="AL24" i="1"/>
  <c r="AK24" i="1"/>
  <c r="AJ24" i="1"/>
  <c r="AI24" i="1"/>
  <c r="AM31" i="1"/>
  <c r="AL31" i="1"/>
  <c r="AK31" i="1"/>
  <c r="AJ31" i="1"/>
  <c r="AI31" i="1"/>
  <c r="AM18" i="1"/>
  <c r="AL18" i="1"/>
  <c r="AK18" i="1"/>
  <c r="AJ18" i="1"/>
  <c r="AI18" i="1"/>
  <c r="AM13" i="1"/>
  <c r="AL13" i="1"/>
  <c r="AK13" i="1"/>
  <c r="AJ13" i="1"/>
  <c r="AI13" i="1"/>
  <c r="AM15" i="1"/>
  <c r="AL15" i="1"/>
  <c r="AK15" i="1"/>
  <c r="AJ15" i="1"/>
  <c r="AI15" i="1"/>
  <c r="AM26" i="1"/>
  <c r="AL26" i="1"/>
  <c r="AK26" i="1"/>
  <c r="AJ26" i="1"/>
  <c r="AI26" i="1"/>
  <c r="AM14" i="1"/>
  <c r="AL14" i="1"/>
  <c r="AK14" i="1"/>
  <c r="AJ14" i="1"/>
  <c r="AI14" i="1"/>
  <c r="AM16" i="1"/>
  <c r="AL16" i="1"/>
  <c r="AK16" i="1"/>
  <c r="AJ16" i="1"/>
  <c r="AI16" i="1"/>
  <c r="AM29" i="1"/>
  <c r="AL29" i="1"/>
  <c r="AK29" i="1"/>
  <c r="AJ29" i="1"/>
  <c r="AI29" i="1"/>
  <c r="AM28" i="1"/>
  <c r="AL28" i="1"/>
  <c r="AK28" i="1"/>
  <c r="AJ28" i="1"/>
  <c r="AI28" i="1"/>
  <c r="AM17" i="1"/>
  <c r="AL17" i="1"/>
  <c r="AK17" i="1"/>
  <c r="AJ17" i="1"/>
  <c r="AI17" i="1"/>
  <c r="AM23" i="1"/>
  <c r="AL23" i="1"/>
  <c r="AK23" i="1"/>
  <c r="AJ23" i="1"/>
  <c r="AI23" i="1"/>
  <c r="AM25" i="1"/>
  <c r="AL25" i="1"/>
  <c r="AK25" i="1"/>
  <c r="AJ25" i="1"/>
  <c r="AI25" i="1"/>
  <c r="AM30" i="1"/>
  <c r="AL30" i="1"/>
  <c r="AK30" i="1"/>
  <c r="AJ30" i="1"/>
  <c r="AI30" i="1"/>
  <c r="AM27" i="1"/>
  <c r="AL27" i="1"/>
  <c r="AK27" i="1"/>
  <c r="AJ27" i="1"/>
  <c r="AI27" i="1"/>
  <c r="AM22" i="1"/>
  <c r="AL22" i="1"/>
  <c r="AK22" i="1"/>
  <c r="AJ22" i="1"/>
  <c r="AI22" i="1"/>
  <c r="AM20" i="1"/>
  <c r="AL20" i="1"/>
  <c r="AK20" i="1"/>
  <c r="AJ20" i="1"/>
  <c r="AI20" i="1"/>
  <c r="AM19" i="1"/>
  <c r="AL19" i="1"/>
  <c r="AK19" i="1"/>
  <c r="AJ19" i="1"/>
  <c r="AI19" i="1"/>
  <c r="AI32" i="1" l="1"/>
  <c r="AM32" i="1"/>
  <c r="AJ32" i="1"/>
  <c r="AI12" i="1"/>
  <c r="AK32" i="1"/>
  <c r="AL32" i="1"/>
  <c r="AI67" i="1"/>
  <c r="AK12" i="1"/>
  <c r="AJ12" i="1"/>
  <c r="AL12" i="1"/>
  <c r="AM12" i="1"/>
  <c r="AH59" i="1"/>
  <c r="AH57" i="1"/>
  <c r="AH20" i="1"/>
  <c r="AH25" i="1"/>
  <c r="AH29" i="1"/>
  <c r="AH15" i="1"/>
  <c r="AH31" i="1"/>
  <c r="AH37" i="1"/>
  <c r="AH82" i="1"/>
  <c r="AH23" i="1"/>
  <c r="AH16" i="1"/>
  <c r="AH13" i="1"/>
  <c r="AH33" i="1"/>
  <c r="AH51" i="1"/>
  <c r="AH38" i="1"/>
  <c r="AK67" i="1"/>
  <c r="AH70" i="1"/>
  <c r="AH80" i="1"/>
  <c r="AH39" i="1"/>
  <c r="AH43" i="1"/>
  <c r="AH41" i="1"/>
  <c r="AJ67" i="1"/>
  <c r="AL67" i="1"/>
  <c r="AH71" i="1"/>
  <c r="AH83" i="1"/>
  <c r="AH19" i="1"/>
  <c r="AH30" i="1"/>
  <c r="AH28" i="1"/>
  <c r="AH26" i="1"/>
  <c r="AH21" i="1"/>
  <c r="AH40" i="1"/>
  <c r="AH48" i="1"/>
  <c r="AH36" i="1"/>
  <c r="AH49" i="1"/>
  <c r="AH54" i="1"/>
  <c r="AH69" i="1"/>
  <c r="AH76" i="1"/>
  <c r="AK77" i="1"/>
  <c r="AH85" i="1"/>
  <c r="AH44" i="1"/>
  <c r="AH50" i="1"/>
  <c r="AH84" i="1"/>
  <c r="AL77" i="1"/>
  <c r="AH63" i="1"/>
  <c r="AH22" i="1"/>
  <c r="AH24" i="1"/>
  <c r="AH52" i="1"/>
  <c r="AH34" i="1"/>
  <c r="AH47" i="1"/>
  <c r="AH66" i="1"/>
  <c r="AH78" i="1"/>
  <c r="AI77" i="1"/>
  <c r="AM77" i="1"/>
  <c r="AH72" i="1"/>
  <c r="AH27" i="1"/>
  <c r="AH17" i="1"/>
  <c r="AH14" i="1"/>
  <c r="AH18" i="1"/>
  <c r="AH42" i="1"/>
  <c r="AH53" i="1"/>
  <c r="AH46" i="1"/>
  <c r="AH45" i="1"/>
  <c r="AH35" i="1"/>
  <c r="AH55" i="1"/>
  <c r="AH68" i="1"/>
  <c r="AM67" i="1"/>
  <c r="AH75" i="1"/>
  <c r="AH81" i="1"/>
  <c r="AJ77" i="1"/>
  <c r="AH79" i="1"/>
  <c r="AH74" i="1"/>
  <c r="AH65" i="1"/>
  <c r="W95" i="1"/>
  <c r="M95" i="1"/>
  <c r="AG95" i="1"/>
  <c r="AM95" i="1"/>
  <c r="N94" i="1"/>
  <c r="S94" i="1"/>
  <c r="X94" i="1"/>
  <c r="AM94" i="1"/>
  <c r="I94" i="1"/>
  <c r="D95" i="1" s="1"/>
  <c r="AC94" i="1"/>
  <c r="AH12" i="1" l="1"/>
  <c r="AM93" i="1"/>
  <c r="AH32" i="1"/>
  <c r="AH67" i="1"/>
  <c r="AH77" i="1"/>
  <c r="N95" i="1"/>
  <c r="AK93" i="1"/>
  <c r="AJ93" i="1"/>
  <c r="AI93" i="1"/>
  <c r="X95" i="1"/>
  <c r="AL93" i="1"/>
  <c r="AH94" i="1" l="1"/>
  <c r="AH93" i="1"/>
</calcChain>
</file>

<file path=xl/sharedStrings.xml><?xml version="1.0" encoding="utf-8"?>
<sst xmlns="http://schemas.openxmlformats.org/spreadsheetml/2006/main" count="212" uniqueCount="125">
  <si>
    <t>Załącznik nr 2</t>
  </si>
  <si>
    <t>do Uchwały nr 13/000/2024 Senatu AJP</t>
  </si>
  <si>
    <t>z dnia 19 marca 2024 r.</t>
  </si>
  <si>
    <t>obowiązuje I rok od r.a. 2023/2024</t>
  </si>
  <si>
    <t xml:space="preserve">PLAN  STUDIÓW  STACJONARNYCH  I stopnia                 </t>
  </si>
  <si>
    <t>KIERUNEK: DIETETYKA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</si>
  <si>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</si>
  <si>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</si>
  <si>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</si>
  <si>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</si>
  <si>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</si>
  <si>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</si>
  <si>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</si>
  <si>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</si>
  <si>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</si>
  <si>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</si>
  <si>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</si>
  <si>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</si>
  <si>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</si>
  <si>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</si>
  <si>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</si>
  <si>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</si>
  <si>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</si>
  <si>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</t>
  </si>
  <si>
    <t>PZ</t>
  </si>
  <si>
    <t>Sem</t>
  </si>
  <si>
    <t>w.</t>
  </si>
  <si>
    <t>ćw.</t>
  </si>
  <si>
    <t>Sem.</t>
  </si>
  <si>
    <t>A. Nauki podstawowe</t>
  </si>
  <si>
    <t>Język obcy</t>
  </si>
  <si>
    <t>E IV</t>
  </si>
  <si>
    <t>Technologie informacyjne</t>
  </si>
  <si>
    <t>Zo II</t>
  </si>
  <si>
    <t>Wychowanie fizyczne</t>
  </si>
  <si>
    <t>Z II</t>
  </si>
  <si>
    <t>BHP</t>
  </si>
  <si>
    <t>Z I</t>
  </si>
  <si>
    <t>Chemia żywności</t>
  </si>
  <si>
    <t>E I</t>
  </si>
  <si>
    <t xml:space="preserve">Etyka z podstawami bioetyki </t>
  </si>
  <si>
    <t>Anatomia człowieka</t>
  </si>
  <si>
    <t>Fizjologia człowieka</t>
  </si>
  <si>
    <t>Socjologia medycyny i komunikowania społecznego</t>
  </si>
  <si>
    <t>Zo I</t>
  </si>
  <si>
    <t>Psychologia ogólna</t>
  </si>
  <si>
    <t>Genetyka</t>
  </si>
  <si>
    <t>Pedagogika</t>
  </si>
  <si>
    <t>Parazytologia</t>
  </si>
  <si>
    <t>Ochrona własności intelektualnej</t>
  </si>
  <si>
    <t>Biochemia ogólna i żywności</t>
  </si>
  <si>
    <t>E II</t>
  </si>
  <si>
    <t>Immunologia</t>
  </si>
  <si>
    <t>Pierwsza pomoc i czynności BLS</t>
  </si>
  <si>
    <t>Mikrobiologia ogólna i żywności</t>
  </si>
  <si>
    <t>E III</t>
  </si>
  <si>
    <t>Statystyka w dietetyce</t>
  </si>
  <si>
    <t>Zo III</t>
  </si>
  <si>
    <t>B. Nauki kierunkowe</t>
  </si>
  <si>
    <t>Żywienie człowieka zdrowego</t>
  </si>
  <si>
    <t>Technologia żywności i potraw oraz towaroznawstwo</t>
  </si>
  <si>
    <t>Edukacja żywieniowa</t>
  </si>
  <si>
    <t>Żywienie w geriatrii</t>
  </si>
  <si>
    <t>Systemy zapewnienia bezpieczeństwa i jakości żywienia</t>
  </si>
  <si>
    <t>Pracownia żywienia i planowania diet</t>
  </si>
  <si>
    <t>Dietetyka otyłości i zespołu metabolicznego</t>
  </si>
  <si>
    <t>Kliniczny zarys chorób</t>
  </si>
  <si>
    <t>Zaburzenia odżywiania</t>
  </si>
  <si>
    <t>Dietetyka pediatryczna</t>
  </si>
  <si>
    <t>Zo IV</t>
  </si>
  <si>
    <t>Farmakologia i farmakoterapia żywieniowa oraz interakcje leków z żywnością</t>
  </si>
  <si>
    <t>Higiena, toksykologia i bezpieczeństwo żywności</t>
  </si>
  <si>
    <t>Żywienie w chorobach metabolicznych  i endokrynologii</t>
  </si>
  <si>
    <t>Żywienie w chorobach wewnętrznych</t>
  </si>
  <si>
    <t>Seminarium dyplomowe</t>
  </si>
  <si>
    <t>Zo VI</t>
  </si>
  <si>
    <t>Analiza i ocena jakości żywności</t>
  </si>
  <si>
    <t>E V</t>
  </si>
  <si>
    <t>Żywienie w chorobach niezakaźnych</t>
  </si>
  <si>
    <t>Zo V</t>
  </si>
  <si>
    <t>Żywienie pooperacyjne</t>
  </si>
  <si>
    <t>Żywienie w alergologii</t>
  </si>
  <si>
    <t>Suplementy diety i dodatki do żywności</t>
  </si>
  <si>
    <t>Prawo i ekonomika w ochronie zdrowia</t>
  </si>
  <si>
    <t xml:space="preserve"> Organizacja pracy dietetyka</t>
  </si>
  <si>
    <t>Przygotowanie do egzaminu dyplomowego</t>
  </si>
  <si>
    <t>C. Kształcenie specjalnościowe</t>
  </si>
  <si>
    <t>C.1. Moduł Dietetyka kliniczna</t>
  </si>
  <si>
    <t>Żywienie kliniczne</t>
  </si>
  <si>
    <t>Psychologia kliniczna</t>
  </si>
  <si>
    <t>Zasady organizacji żywienia zbiorowego i żywienia w szpitalach</t>
  </si>
  <si>
    <t>Poradnictwo dietetyczne</t>
  </si>
  <si>
    <t>Podstawy diagnostyki laboratoryjnej</t>
  </si>
  <si>
    <t>Postępowanie dietetyczne w niedożywieniu, nadwadze i otyłości</t>
  </si>
  <si>
    <t>Immunologia kliniczna</t>
  </si>
  <si>
    <t>E VI</t>
  </si>
  <si>
    <t>Profilaktyja i leczenie chorób dietozależnych</t>
  </si>
  <si>
    <t>Dietoprofilaktyka i dietoterapia chorób nowotworowych</t>
  </si>
  <si>
    <t>C.2. Moduł Poradnictwo żywieniowe</t>
  </si>
  <si>
    <t>Poradnictwo żywieniowe</t>
  </si>
  <si>
    <t>Pracownia technologiczno-żywieniowa</t>
  </si>
  <si>
    <t>Ocena sposobu żywienia i stanu odżywienia</t>
  </si>
  <si>
    <t>Żywienie kobiet ciężarnych i karmiacych</t>
  </si>
  <si>
    <t>Diety niekonwencjonalne</t>
  </si>
  <si>
    <t>Żywnośc funkcjonalna i wygodna oraz specjalnego przeznaczenia</t>
  </si>
  <si>
    <t>Podstawy aktywności fizycznej</t>
  </si>
  <si>
    <t>Choroby dietozależne</t>
  </si>
  <si>
    <t>Psychologiczne metody poradnictwa żywieniowego</t>
  </si>
  <si>
    <t>D. Praktyka</t>
  </si>
  <si>
    <t>Praktyka w domu opieki społecznej</t>
  </si>
  <si>
    <t>Praktyka z technologii potraw</t>
  </si>
  <si>
    <t>Wstępna praktyka w szpitalu</t>
  </si>
  <si>
    <t>Praktyka w poradni chorob układu pokarmowego i chorób metabolicznych</t>
  </si>
  <si>
    <t>Praktyka w szpitalu dziecęcym (odział szpitalny, kuchnia ogólna i niemowleca, żłobek, poradnia dietetyczna, magazyn żywności)</t>
  </si>
  <si>
    <t>Praktyka w poradni dietetycznej lub dziale żywienia w szpitalu</t>
  </si>
  <si>
    <t>Praktyka w szpitalu dla dorosłych (oddział szpitalny, kuchnia ogólna, dział żywienia)</t>
  </si>
  <si>
    <t>E. Przedmioty dodatkowe do wyboru</t>
  </si>
  <si>
    <t>Kulturowe uwarunkowania żywienia / Wielokulturowość w medycynie</t>
  </si>
  <si>
    <t>Projektowanie usług żywieniowych / Przemysłowa produkcja i dystrybucja potraw</t>
  </si>
  <si>
    <t>Promocja zdrowego stylu życia / Modelowanie nawyków żywieniowych - praca z pacjentem</t>
  </si>
  <si>
    <t>Probiotyki i mikrobion jelitowy / Diety alternatywne</t>
  </si>
  <si>
    <t>Zagrożenia epidemiologiczne / Gospodarka lekami i odpadami medycznymi</t>
  </si>
  <si>
    <t>Trening zdrowotny / Środki dopingujące w sporcie, uwarunkowania prawne i diagnostyczne</t>
  </si>
  <si>
    <t>Stres i wypalenie zawodowe / Zasady leczenia bólu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</si>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</sst>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i/>
      <sz val="6"/>
      <name val="Arial"/>
      <family val="2"/>
      <charset val="238"/>
    </font>
    <font>
      <i/>
      <sz val="6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sz val="8"/>
      <color indexed="10"/>
      <name val="Arial CE"/>
      <charset val="238"/>
    </font>
    <font>
      <i/>
      <sz val="7"/>
      <color indexed="10"/>
      <name val="Arial"/>
      <family val="2"/>
      <charset val="238"/>
    </font>
    <font>
      <i/>
      <sz val="7"/>
      <name val="Arial"/>
      <family val="2"/>
      <charset val="238"/>
    </font>
    <font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indexed="10"/>
      <name val="Arial"/>
      <family val="2"/>
      <charset val="238"/>
    </font>
    <font>
      <sz val="8"/>
      <color rgb="FFFF0000"/>
      <name val="Arial CE"/>
      <charset val="238"/>
    </font>
    <font>
      <b/>
      <sz val="8"/>
      <name val="Arial CE"/>
      <charset val="238"/>
    </font>
    <font>
      <sz val="8"/>
      <color rgb="FF0070C0"/>
      <name val="Arial CE"/>
      <charset val="238"/>
    </font>
    <font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indexed="62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rgb="FFFF99CC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rgb="FFFFFF99"/>
        <bgColor indexed="26"/>
      </patternFill>
    </fill>
    <fill>
      <patternFill patternType="solid">
        <fgColor rgb="FFCCFFCC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8080"/>
        <bgColor indexed="45"/>
      </patternFill>
    </fill>
    <fill>
      <patternFill patternType="solid">
        <fgColor rgb="FF99CC00"/>
        <bgColor indexed="51"/>
      </patternFill>
    </fill>
    <fill>
      <patternFill patternType="solid">
        <fgColor rgb="FFFFFF99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92D050"/>
        <bgColor indexed="29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3" fillId="0" borderId="0" xfId="1" applyFont="1"/>
    <xf numFmtId="0" fontId="2" fillId="0" borderId="0" xfId="1"/>
    <xf numFmtId="0" fontId="5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 applyProtection="1">
      <alignment horizontal="center" vertical="center" wrapText="1"/>
      <protection locked="0"/>
    </xf>
    <xf numFmtId="0" fontId="16" fillId="11" borderId="1" xfId="0" applyFont="1" applyFill="1" applyBorder="1" applyAlignment="1" applyProtection="1">
      <alignment horizontal="center" vertical="center"/>
      <protection locked="0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4" fillId="13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1" applyFont="1" applyFill="1" applyBorder="1" applyAlignment="1">
      <alignment horizontal="center" vertical="center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4" fillId="14" borderId="1" xfId="0" applyFont="1" applyFill="1" applyBorder="1" applyAlignment="1" applyProtection="1">
      <alignment horizontal="center" vertical="center" wrapText="1"/>
      <protection locked="0"/>
    </xf>
    <xf numFmtId="0" fontId="14" fillId="1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4" fillId="10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 applyProtection="1">
      <alignment horizontal="center" vertical="center"/>
      <protection locked="0"/>
    </xf>
    <xf numFmtId="0" fontId="1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4" fillId="16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2" fillId="0" borderId="0" xfId="1" applyAlignment="1">
      <alignment wrapText="1"/>
    </xf>
    <xf numFmtId="0" fontId="14" fillId="14" borderId="1" xfId="0" applyFont="1" applyFill="1" applyBorder="1" applyAlignment="1" applyProtection="1">
      <alignment horizontal="center" vertical="center"/>
      <protection locked="0"/>
    </xf>
    <xf numFmtId="0" fontId="20" fillId="2" borderId="1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11" borderId="1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 applyProtection="1">
      <alignment horizontal="center" vertical="center" wrapText="1"/>
      <protection locked="0"/>
    </xf>
    <xf numFmtId="0" fontId="14" fillId="10" borderId="1" xfId="0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>
      <alignment horizontal="center" vertical="center"/>
    </xf>
    <xf numFmtId="0" fontId="10" fillId="19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 applyProtection="1">
      <alignment horizontal="center" vertical="center"/>
      <protection locked="0"/>
    </xf>
    <xf numFmtId="0" fontId="22" fillId="15" borderId="1" xfId="0" applyFont="1" applyFill="1" applyBorder="1" applyAlignment="1" applyProtection="1">
      <alignment horizontal="center" vertical="center"/>
      <protection locked="0"/>
    </xf>
    <xf numFmtId="0" fontId="22" fillId="9" borderId="1" xfId="0" applyFont="1" applyFill="1" applyBorder="1" applyAlignment="1" applyProtection="1">
      <alignment horizontal="center" vertical="center"/>
      <protection locked="0"/>
    </xf>
    <xf numFmtId="0" fontId="25" fillId="0" borderId="1" xfId="1" applyFont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28" fillId="3" borderId="1" xfId="1" applyFont="1" applyFill="1" applyBorder="1" applyAlignment="1">
      <alignment horizontal="center" vertical="center"/>
    </xf>
    <xf numFmtId="0" fontId="29" fillId="3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17" fillId="15" borderId="1" xfId="1" applyFont="1" applyFill="1" applyBorder="1" applyAlignment="1">
      <alignment horizontal="center" vertical="center"/>
    </xf>
    <xf numFmtId="0" fontId="18" fillId="9" borderId="1" xfId="1" applyFont="1" applyFill="1" applyBorder="1" applyAlignment="1">
      <alignment horizontal="center" vertical="center"/>
    </xf>
    <xf numFmtId="0" fontId="17" fillId="9" borderId="1" xfId="1" applyFont="1" applyFill="1" applyBorder="1" applyAlignment="1">
      <alignment horizontal="center" vertical="center"/>
    </xf>
    <xf numFmtId="0" fontId="2" fillId="9" borderId="0" xfId="1" applyFill="1"/>
    <xf numFmtId="0" fontId="6" fillId="20" borderId="1" xfId="1" applyFont="1" applyFill="1" applyBorder="1" applyAlignment="1">
      <alignment horizontal="center" vertical="center"/>
    </xf>
    <xf numFmtId="0" fontId="31" fillId="21" borderId="1" xfId="1" applyFont="1" applyFill="1" applyBorder="1" applyAlignment="1">
      <alignment horizontal="center" vertical="center"/>
    </xf>
    <xf numFmtId="0" fontId="21" fillId="12" borderId="1" xfId="1" applyFont="1" applyFill="1" applyBorder="1" applyAlignment="1">
      <alignment horizontal="center" vertical="center"/>
    </xf>
    <xf numFmtId="0" fontId="14" fillId="16" borderId="1" xfId="0" applyFont="1" applyFill="1" applyBorder="1" applyAlignment="1" applyProtection="1">
      <alignment horizontal="center" vertical="center"/>
      <protection locked="0"/>
    </xf>
    <xf numFmtId="0" fontId="11" fillId="6" borderId="1" xfId="1" applyFont="1" applyFill="1" applyBorder="1" applyAlignment="1">
      <alignment horizontal="center" vertical="center"/>
    </xf>
    <xf numFmtId="0" fontId="30" fillId="21" borderId="1" xfId="1" applyFont="1" applyFill="1" applyBorder="1" applyAlignment="1">
      <alignment horizontal="center" vertical="center"/>
    </xf>
    <xf numFmtId="0" fontId="13" fillId="21" borderId="1" xfId="1" applyFont="1" applyFill="1" applyBorder="1" applyAlignment="1">
      <alignment horizontal="center" vertical="center"/>
    </xf>
    <xf numFmtId="0" fontId="10" fillId="20" borderId="1" xfId="1" applyFont="1" applyFill="1" applyBorder="1" applyAlignment="1">
      <alignment horizontal="center" vertical="center"/>
    </xf>
    <xf numFmtId="0" fontId="5" fillId="22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14" fillId="24" borderId="1" xfId="0" applyFont="1" applyFill="1" applyBorder="1" applyAlignment="1">
      <alignment horizontal="center" vertical="center"/>
    </xf>
    <xf numFmtId="0" fontId="14" fillId="24" borderId="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 applyProtection="1">
      <alignment horizontal="center" vertical="center" wrapText="1"/>
      <protection locked="0"/>
    </xf>
    <xf numFmtId="0" fontId="14" fillId="2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25" borderId="1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horizontal="center" vertical="center"/>
    </xf>
    <xf numFmtId="0" fontId="14" fillId="25" borderId="1" xfId="0" applyFont="1" applyFill="1" applyBorder="1" applyAlignment="1" applyProtection="1">
      <alignment horizontal="center" vertical="center" wrapText="1"/>
      <protection locked="0"/>
    </xf>
    <xf numFmtId="0" fontId="16" fillId="25" borderId="1" xfId="0" applyFont="1" applyFill="1" applyBorder="1" applyAlignment="1" applyProtection="1">
      <alignment horizontal="center" vertical="center"/>
      <protection locked="0"/>
    </xf>
    <xf numFmtId="0" fontId="14" fillId="25" borderId="1" xfId="0" applyFont="1" applyFill="1" applyBorder="1"/>
    <xf numFmtId="0" fontId="24" fillId="24" borderId="1" xfId="0" applyFont="1" applyFill="1" applyBorder="1" applyAlignment="1" applyProtection="1">
      <alignment horizontal="center" vertical="center" wrapText="1"/>
      <protection locked="0"/>
    </xf>
    <xf numFmtId="0" fontId="11" fillId="23" borderId="1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0" fillId="26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9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textRotation="90"/>
    </xf>
    <xf numFmtId="0" fontId="4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textRotation="90"/>
    </xf>
    <xf numFmtId="0" fontId="11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17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textRotation="90"/>
    </xf>
    <xf numFmtId="0" fontId="5" fillId="2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CCFFFF"/>
      <color rgb="FFCCFFCC"/>
      <color rgb="FFFFFF99"/>
      <color rgb="FFF2700E"/>
      <color rgb="FFF265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5"/>
  <sheetViews>
    <sheetView tabSelected="1" zoomScaleNormal="100" workbookViewId="0">
      <selection activeCell="AA89" sqref="AA89"/>
    </sheetView>
  </sheetViews>
  <sheetFormatPr defaultRowHeight="15"/>
  <cols>
    <col min="1" max="1" width="2.5703125" customWidth="1"/>
    <col min="2" max="2" width="30.140625" customWidth="1"/>
    <col min="3" max="3" width="4.42578125" customWidth="1"/>
    <col min="4" max="33" width="3.28515625" customWidth="1"/>
    <col min="34" max="34" width="4.85546875" customWidth="1"/>
    <col min="35" max="39" width="3.7109375" customWidth="1"/>
  </cols>
  <sheetData>
    <row r="1" spans="1:39" s="1" customFormat="1" ht="12.7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1:39" s="1" customFormat="1" ht="12.7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39" s="1" customFormat="1" ht="12.75">
      <c r="A3" s="120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</row>
    <row r="4" spans="1:39" s="1" customFormat="1" ht="12.7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</row>
    <row r="5" spans="1:39" s="2" customFormat="1" ht="15" customHeight="1">
      <c r="A5" s="118" t="s">
        <v>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</row>
    <row r="6" spans="1:39" s="2" customFormat="1" ht="15" customHeight="1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</row>
    <row r="7" spans="1:39" s="2" customFormat="1" ht="15" customHeight="1">
      <c r="A7" s="123" t="s">
        <v>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</row>
    <row r="8" spans="1:39" s="2" customFormat="1" ht="15" customHeight="1">
      <c r="A8" s="3"/>
      <c r="B8" s="4"/>
      <c r="C8" s="5"/>
      <c r="D8" s="6"/>
      <c r="E8" s="6"/>
      <c r="F8" s="6"/>
      <c r="G8" s="6"/>
      <c r="H8" s="7"/>
      <c r="I8" s="6"/>
      <c r="J8" s="6"/>
      <c r="K8" s="6"/>
      <c r="L8" s="6"/>
      <c r="M8" s="7"/>
      <c r="N8" s="8"/>
      <c r="O8" s="8"/>
      <c r="P8" s="8"/>
      <c r="Q8" s="8"/>
      <c r="R8" s="9"/>
      <c r="S8" s="6"/>
      <c r="T8" s="6"/>
      <c r="U8" s="6"/>
      <c r="V8" s="6"/>
      <c r="W8" s="7"/>
      <c r="X8" s="8"/>
      <c r="Y8" s="8"/>
      <c r="Z8" s="8"/>
      <c r="AA8" s="10"/>
      <c r="AB8" s="10"/>
      <c r="AC8" s="10"/>
      <c r="AD8" s="10"/>
      <c r="AE8" s="10"/>
      <c r="AF8" s="10"/>
      <c r="AG8" s="10"/>
      <c r="AH8" s="11"/>
      <c r="AI8" s="12"/>
      <c r="AJ8" s="12"/>
      <c r="AK8" s="12"/>
      <c r="AL8" s="12"/>
      <c r="AM8" s="13"/>
    </row>
    <row r="9" spans="1:39" s="2" customFormat="1" ht="15" customHeight="1">
      <c r="A9" s="124" t="s">
        <v>7</v>
      </c>
      <c r="B9" s="125" t="s">
        <v>8</v>
      </c>
      <c r="C9" s="126" t="s">
        <v>9</v>
      </c>
      <c r="D9" s="127" t="s">
        <v>10</v>
      </c>
      <c r="E9" s="127"/>
      <c r="F9" s="127"/>
      <c r="G9" s="127"/>
      <c r="H9" s="127"/>
      <c r="I9" s="127"/>
      <c r="J9" s="127"/>
      <c r="K9" s="127"/>
      <c r="L9" s="127"/>
      <c r="M9" s="127"/>
      <c r="N9" s="127" t="s">
        <v>11</v>
      </c>
      <c r="O9" s="127"/>
      <c r="P9" s="127"/>
      <c r="Q9" s="127"/>
      <c r="R9" s="127"/>
      <c r="S9" s="127"/>
      <c r="T9" s="127"/>
      <c r="U9" s="127"/>
      <c r="V9" s="127"/>
      <c r="W9" s="127"/>
      <c r="X9" s="127" t="s">
        <v>12</v>
      </c>
      <c r="Y9" s="127"/>
      <c r="Z9" s="127"/>
      <c r="AA9" s="127"/>
      <c r="AB9" s="127"/>
      <c r="AC9" s="127"/>
      <c r="AD9" s="127"/>
      <c r="AE9" s="127"/>
      <c r="AF9" s="127"/>
      <c r="AG9" s="127"/>
      <c r="AH9" s="128" t="s">
        <v>13</v>
      </c>
      <c r="AI9" s="129" t="s">
        <v>14</v>
      </c>
      <c r="AJ9" s="129"/>
      <c r="AK9" s="129"/>
      <c r="AL9" s="129"/>
      <c r="AM9" s="132" t="s">
        <v>15</v>
      </c>
    </row>
    <row r="10" spans="1:39" s="2" customFormat="1" ht="15" customHeight="1">
      <c r="A10" s="124"/>
      <c r="B10" s="125"/>
      <c r="C10" s="126"/>
      <c r="D10" s="134" t="s">
        <v>16</v>
      </c>
      <c r="E10" s="134"/>
      <c r="F10" s="134"/>
      <c r="G10" s="134"/>
      <c r="H10" s="132" t="s">
        <v>15</v>
      </c>
      <c r="I10" s="134" t="s">
        <v>17</v>
      </c>
      <c r="J10" s="134"/>
      <c r="K10" s="134"/>
      <c r="L10" s="134"/>
      <c r="M10" s="132" t="s">
        <v>15</v>
      </c>
      <c r="N10" s="135" t="s">
        <v>18</v>
      </c>
      <c r="O10" s="135"/>
      <c r="P10" s="135"/>
      <c r="Q10" s="135"/>
      <c r="R10" s="132" t="s">
        <v>15</v>
      </c>
      <c r="S10" s="135" t="s">
        <v>19</v>
      </c>
      <c r="T10" s="135"/>
      <c r="U10" s="135"/>
      <c r="V10" s="135"/>
      <c r="W10" s="132" t="s">
        <v>15</v>
      </c>
      <c r="X10" s="133" t="s">
        <v>20</v>
      </c>
      <c r="Y10" s="133"/>
      <c r="Z10" s="133"/>
      <c r="AA10" s="133"/>
      <c r="AB10" s="132" t="s">
        <v>15</v>
      </c>
      <c r="AC10" s="133" t="s">
        <v>21</v>
      </c>
      <c r="AD10" s="133"/>
      <c r="AE10" s="133"/>
      <c r="AF10" s="133"/>
      <c r="AG10" s="132" t="s">
        <v>15</v>
      </c>
      <c r="AH10" s="128"/>
      <c r="AI10" s="129"/>
      <c r="AJ10" s="129"/>
      <c r="AK10" s="129"/>
      <c r="AL10" s="129"/>
      <c r="AM10" s="132"/>
    </row>
    <row r="11" spans="1:39" s="2" customFormat="1" ht="15" customHeight="1">
      <c r="A11" s="124"/>
      <c r="B11" s="125"/>
      <c r="C11" s="126"/>
      <c r="D11" s="15" t="s">
        <v>22</v>
      </c>
      <c r="E11" s="15" t="s">
        <v>23</v>
      </c>
      <c r="F11" s="102" t="s">
        <v>24</v>
      </c>
      <c r="G11" s="15" t="s">
        <v>25</v>
      </c>
      <c r="H11" s="132"/>
      <c r="I11" s="15" t="s">
        <v>22</v>
      </c>
      <c r="J11" s="15" t="s">
        <v>23</v>
      </c>
      <c r="K11" s="102" t="s">
        <v>24</v>
      </c>
      <c r="L11" s="15" t="s">
        <v>25</v>
      </c>
      <c r="M11" s="132"/>
      <c r="N11" s="16" t="s">
        <v>22</v>
      </c>
      <c r="O11" s="16" t="s">
        <v>23</v>
      </c>
      <c r="P11" s="16" t="s">
        <v>24</v>
      </c>
      <c r="Q11" s="16" t="s">
        <v>25</v>
      </c>
      <c r="R11" s="132"/>
      <c r="S11" s="16" t="s">
        <v>22</v>
      </c>
      <c r="T11" s="16" t="s">
        <v>23</v>
      </c>
      <c r="U11" s="16" t="s">
        <v>24</v>
      </c>
      <c r="V11" s="16" t="s">
        <v>25</v>
      </c>
      <c r="W11" s="132"/>
      <c r="X11" s="103" t="s">
        <v>22</v>
      </c>
      <c r="Y11" s="103" t="s">
        <v>23</v>
      </c>
      <c r="Z11" s="103" t="s">
        <v>24</v>
      </c>
      <c r="AA11" s="103" t="s">
        <v>25</v>
      </c>
      <c r="AB11" s="132"/>
      <c r="AC11" s="103" t="s">
        <v>22</v>
      </c>
      <c r="AD11" s="103" t="s">
        <v>23</v>
      </c>
      <c r="AE11" s="103" t="s">
        <v>24</v>
      </c>
      <c r="AF11" s="103" t="s">
        <v>25</v>
      </c>
      <c r="AG11" s="132"/>
      <c r="AH11" s="128"/>
      <c r="AI11" s="17" t="s">
        <v>26</v>
      </c>
      <c r="AJ11" s="17" t="s">
        <v>27</v>
      </c>
      <c r="AK11" s="89" t="s">
        <v>24</v>
      </c>
      <c r="AL11" s="89" t="s">
        <v>28</v>
      </c>
      <c r="AM11" s="132"/>
    </row>
    <row r="12" spans="1:39" s="2" customFormat="1" ht="19.5" customHeight="1">
      <c r="A12" s="130" t="s">
        <v>29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8">
        <f t="shared" ref="AH12:AH19" si="0">AI12+AJ12+AK12+AL12</f>
        <v>724</v>
      </c>
      <c r="AI12" s="18">
        <f>SUM(AI13:AI31)</f>
        <v>184</v>
      </c>
      <c r="AJ12" s="18">
        <f>SUM(AJ13:AJ31)</f>
        <v>540</v>
      </c>
      <c r="AK12" s="18">
        <f>SUM(AK13:AK31)</f>
        <v>0</v>
      </c>
      <c r="AL12" s="18">
        <f>SUM(AL13:AL31)</f>
        <v>0</v>
      </c>
      <c r="AM12" s="99">
        <f>SUM(AM13:AM31)</f>
        <v>47</v>
      </c>
    </row>
    <row r="13" spans="1:39" s="2" customFormat="1" ht="21" customHeight="1">
      <c r="A13" s="88">
        <v>1</v>
      </c>
      <c r="B13" s="41" t="s">
        <v>30</v>
      </c>
      <c r="C13" s="33" t="s">
        <v>31</v>
      </c>
      <c r="D13" s="42"/>
      <c r="E13" s="42">
        <v>30</v>
      </c>
      <c r="F13" s="42"/>
      <c r="G13" s="42"/>
      <c r="H13" s="36">
        <v>2</v>
      </c>
      <c r="I13" s="43"/>
      <c r="J13" s="43">
        <v>30</v>
      </c>
      <c r="K13" s="43"/>
      <c r="L13" s="43"/>
      <c r="M13" s="44">
        <v>2</v>
      </c>
      <c r="N13" s="45"/>
      <c r="O13" s="45">
        <v>30</v>
      </c>
      <c r="P13" s="45"/>
      <c r="Q13" s="45"/>
      <c r="R13" s="36">
        <v>2</v>
      </c>
      <c r="S13" s="46"/>
      <c r="T13" s="46">
        <v>30</v>
      </c>
      <c r="U13" s="46"/>
      <c r="V13" s="46"/>
      <c r="W13" s="77">
        <v>3</v>
      </c>
      <c r="X13" s="104"/>
      <c r="Y13" s="104"/>
      <c r="Z13" s="104"/>
      <c r="AA13" s="104"/>
      <c r="AB13" s="27"/>
      <c r="AC13" s="107"/>
      <c r="AD13" s="107"/>
      <c r="AE13" s="107"/>
      <c r="AF13" s="107"/>
      <c r="AG13" s="44"/>
      <c r="AH13" s="18">
        <f t="shared" si="0"/>
        <v>120</v>
      </c>
      <c r="AI13" s="29">
        <f t="shared" ref="AI13:AM18" si="1">D13+I13+N13+S13+X13+AC13</f>
        <v>0</v>
      </c>
      <c r="AJ13" s="29">
        <f t="shared" si="1"/>
        <v>120</v>
      </c>
      <c r="AK13" s="29">
        <f t="shared" si="1"/>
        <v>0</v>
      </c>
      <c r="AL13" s="29">
        <f t="shared" si="1"/>
        <v>0</v>
      </c>
      <c r="AM13" s="30">
        <f t="shared" si="1"/>
        <v>9</v>
      </c>
    </row>
    <row r="14" spans="1:39" s="2" customFormat="1" ht="21" customHeight="1">
      <c r="A14" s="88">
        <v>2</v>
      </c>
      <c r="B14" s="41" t="s">
        <v>32</v>
      </c>
      <c r="C14" s="20" t="s">
        <v>33</v>
      </c>
      <c r="D14" s="42"/>
      <c r="E14" s="42">
        <v>15</v>
      </c>
      <c r="F14" s="42"/>
      <c r="G14" s="42"/>
      <c r="H14" s="36">
        <v>1</v>
      </c>
      <c r="I14" s="43"/>
      <c r="J14" s="43">
        <v>15</v>
      </c>
      <c r="K14" s="43"/>
      <c r="L14" s="43"/>
      <c r="M14" s="44">
        <v>1</v>
      </c>
      <c r="N14" s="45"/>
      <c r="O14" s="45"/>
      <c r="P14" s="45"/>
      <c r="Q14" s="45"/>
      <c r="R14" s="36"/>
      <c r="S14" s="46"/>
      <c r="T14" s="46"/>
      <c r="U14" s="46"/>
      <c r="V14" s="46"/>
      <c r="W14" s="44"/>
      <c r="X14" s="104"/>
      <c r="Y14" s="104"/>
      <c r="Z14" s="104"/>
      <c r="AA14" s="104"/>
      <c r="AB14" s="27"/>
      <c r="AC14" s="107"/>
      <c r="AD14" s="107"/>
      <c r="AE14" s="107"/>
      <c r="AF14" s="107"/>
      <c r="AG14" s="44"/>
      <c r="AH14" s="18">
        <f t="shared" si="0"/>
        <v>30</v>
      </c>
      <c r="AI14" s="29">
        <f t="shared" si="1"/>
        <v>0</v>
      </c>
      <c r="AJ14" s="29">
        <f t="shared" si="1"/>
        <v>30</v>
      </c>
      <c r="AK14" s="29">
        <f t="shared" si="1"/>
        <v>0</v>
      </c>
      <c r="AL14" s="29">
        <f t="shared" si="1"/>
        <v>0</v>
      </c>
      <c r="AM14" s="30">
        <f t="shared" si="1"/>
        <v>2</v>
      </c>
    </row>
    <row r="15" spans="1:39" s="2" customFormat="1" ht="21" customHeight="1">
      <c r="A15" s="88">
        <v>3</v>
      </c>
      <c r="B15" s="41" t="s">
        <v>34</v>
      </c>
      <c r="C15" s="20" t="s">
        <v>35</v>
      </c>
      <c r="D15" s="42"/>
      <c r="E15" s="42">
        <v>30</v>
      </c>
      <c r="F15" s="42"/>
      <c r="G15" s="42"/>
      <c r="H15" s="36">
        <v>0</v>
      </c>
      <c r="I15" s="43"/>
      <c r="J15" s="43">
        <v>30</v>
      </c>
      <c r="K15" s="43"/>
      <c r="L15" s="43"/>
      <c r="M15" s="44">
        <v>0</v>
      </c>
      <c r="N15" s="45"/>
      <c r="O15" s="45"/>
      <c r="P15" s="45"/>
      <c r="Q15" s="45"/>
      <c r="R15" s="36"/>
      <c r="S15" s="46"/>
      <c r="T15" s="46"/>
      <c r="U15" s="46"/>
      <c r="V15" s="46"/>
      <c r="W15" s="44"/>
      <c r="X15" s="104"/>
      <c r="Y15" s="104"/>
      <c r="Z15" s="104"/>
      <c r="AA15" s="104"/>
      <c r="AB15" s="27"/>
      <c r="AC15" s="107"/>
      <c r="AD15" s="107"/>
      <c r="AE15" s="107"/>
      <c r="AF15" s="107"/>
      <c r="AG15" s="44"/>
      <c r="AH15" s="18">
        <f t="shared" si="0"/>
        <v>60</v>
      </c>
      <c r="AI15" s="29">
        <f t="shared" si="1"/>
        <v>0</v>
      </c>
      <c r="AJ15" s="29">
        <f t="shared" si="1"/>
        <v>60</v>
      </c>
      <c r="AK15" s="29">
        <f t="shared" si="1"/>
        <v>0</v>
      </c>
      <c r="AL15" s="29">
        <f t="shared" si="1"/>
        <v>0</v>
      </c>
      <c r="AM15" s="30">
        <f t="shared" si="1"/>
        <v>0</v>
      </c>
    </row>
    <row r="16" spans="1:39" s="2" customFormat="1" ht="21" customHeight="1">
      <c r="A16" s="88">
        <v>4</v>
      </c>
      <c r="B16" s="47" t="s">
        <v>36</v>
      </c>
      <c r="C16" s="20" t="s">
        <v>37</v>
      </c>
      <c r="D16" s="42">
        <v>4</v>
      </c>
      <c r="E16" s="42"/>
      <c r="F16" s="42"/>
      <c r="G16" s="42"/>
      <c r="H16" s="36">
        <v>0</v>
      </c>
      <c r="I16" s="43"/>
      <c r="J16" s="43"/>
      <c r="K16" s="43"/>
      <c r="L16" s="43"/>
      <c r="M16" s="44"/>
      <c r="N16" s="45"/>
      <c r="O16" s="45"/>
      <c r="P16" s="45"/>
      <c r="Q16" s="45"/>
      <c r="R16" s="36"/>
      <c r="S16" s="46"/>
      <c r="T16" s="46"/>
      <c r="U16" s="46"/>
      <c r="V16" s="46"/>
      <c r="W16" s="44"/>
      <c r="X16" s="104"/>
      <c r="Y16" s="104"/>
      <c r="Z16" s="104"/>
      <c r="AA16" s="104"/>
      <c r="AB16" s="27"/>
      <c r="AC16" s="107"/>
      <c r="AD16" s="107"/>
      <c r="AE16" s="107"/>
      <c r="AF16" s="107"/>
      <c r="AG16" s="44"/>
      <c r="AH16" s="18">
        <f t="shared" si="0"/>
        <v>4</v>
      </c>
      <c r="AI16" s="29">
        <f t="shared" si="1"/>
        <v>4</v>
      </c>
      <c r="AJ16" s="29">
        <f t="shared" si="1"/>
        <v>0</v>
      </c>
      <c r="AK16" s="29">
        <f t="shared" si="1"/>
        <v>0</v>
      </c>
      <c r="AL16" s="29">
        <f t="shared" si="1"/>
        <v>0</v>
      </c>
      <c r="AM16" s="30">
        <f t="shared" si="1"/>
        <v>0</v>
      </c>
    </row>
    <row r="17" spans="1:39" s="2" customFormat="1" ht="21" customHeight="1">
      <c r="A17" s="88">
        <v>5</v>
      </c>
      <c r="B17" s="19" t="s">
        <v>38</v>
      </c>
      <c r="C17" s="33" t="s">
        <v>39</v>
      </c>
      <c r="D17" s="35">
        <v>15</v>
      </c>
      <c r="E17" s="35">
        <v>30</v>
      </c>
      <c r="F17" s="35"/>
      <c r="G17" s="35"/>
      <c r="H17" s="36">
        <v>4</v>
      </c>
      <c r="I17" s="37"/>
      <c r="J17" s="37"/>
      <c r="K17" s="37"/>
      <c r="L17" s="37"/>
      <c r="M17" s="38"/>
      <c r="N17" s="39"/>
      <c r="O17" s="39"/>
      <c r="P17" s="39"/>
      <c r="Q17" s="39"/>
      <c r="R17" s="36"/>
      <c r="S17" s="40"/>
      <c r="T17" s="40"/>
      <c r="U17" s="40"/>
      <c r="V17" s="40"/>
      <c r="W17" s="38"/>
      <c r="X17" s="105"/>
      <c r="Y17" s="105"/>
      <c r="Z17" s="105"/>
      <c r="AA17" s="105"/>
      <c r="AB17" s="27"/>
      <c r="AC17" s="108"/>
      <c r="AD17" s="108"/>
      <c r="AE17" s="108"/>
      <c r="AF17" s="108"/>
      <c r="AG17" s="38"/>
      <c r="AH17" s="18">
        <f t="shared" si="0"/>
        <v>45</v>
      </c>
      <c r="AI17" s="29">
        <f t="shared" si="1"/>
        <v>15</v>
      </c>
      <c r="AJ17" s="29">
        <f t="shared" si="1"/>
        <v>30</v>
      </c>
      <c r="AK17" s="29">
        <f t="shared" si="1"/>
        <v>0</v>
      </c>
      <c r="AL17" s="29">
        <f t="shared" si="1"/>
        <v>0</v>
      </c>
      <c r="AM17" s="30">
        <f t="shared" si="1"/>
        <v>4</v>
      </c>
    </row>
    <row r="18" spans="1:39" s="2" customFormat="1" ht="21" customHeight="1">
      <c r="A18" s="88">
        <v>6</v>
      </c>
      <c r="B18" s="32" t="s">
        <v>40</v>
      </c>
      <c r="C18" s="33" t="s">
        <v>33</v>
      </c>
      <c r="D18" s="21">
        <v>15</v>
      </c>
      <c r="E18" s="21">
        <v>15</v>
      </c>
      <c r="F18" s="21"/>
      <c r="G18" s="21"/>
      <c r="H18" s="22">
        <v>2</v>
      </c>
      <c r="I18" s="31"/>
      <c r="J18" s="23"/>
      <c r="K18" s="23"/>
      <c r="L18" s="23"/>
      <c r="M18" s="24"/>
      <c r="N18" s="25"/>
      <c r="O18" s="25"/>
      <c r="P18" s="25"/>
      <c r="Q18" s="25"/>
      <c r="R18" s="22"/>
      <c r="S18" s="26"/>
      <c r="T18" s="26"/>
      <c r="U18" s="26"/>
      <c r="V18" s="26"/>
      <c r="W18" s="24"/>
      <c r="X18" s="106"/>
      <c r="Y18" s="106"/>
      <c r="Z18" s="106"/>
      <c r="AA18" s="106"/>
      <c r="AB18" s="27"/>
      <c r="AC18" s="109"/>
      <c r="AD18" s="109"/>
      <c r="AE18" s="109"/>
      <c r="AF18" s="109"/>
      <c r="AG18" s="24"/>
      <c r="AH18" s="18">
        <f t="shared" si="0"/>
        <v>30</v>
      </c>
      <c r="AI18" s="29">
        <f t="shared" si="1"/>
        <v>15</v>
      </c>
      <c r="AJ18" s="29">
        <f t="shared" si="1"/>
        <v>15</v>
      </c>
      <c r="AK18" s="29">
        <f t="shared" si="1"/>
        <v>0</v>
      </c>
      <c r="AL18" s="29">
        <f t="shared" si="1"/>
        <v>0</v>
      </c>
      <c r="AM18" s="30">
        <f t="shared" si="1"/>
        <v>2</v>
      </c>
    </row>
    <row r="19" spans="1:39" s="2" customFormat="1" ht="21" customHeight="1">
      <c r="A19" s="88">
        <v>7</v>
      </c>
      <c r="B19" s="19" t="s">
        <v>41</v>
      </c>
      <c r="C19" s="20" t="s">
        <v>39</v>
      </c>
      <c r="D19" s="21">
        <v>15</v>
      </c>
      <c r="E19" s="21">
        <v>30</v>
      </c>
      <c r="F19" s="21"/>
      <c r="G19" s="21"/>
      <c r="H19" s="22">
        <v>3</v>
      </c>
      <c r="I19" s="23"/>
      <c r="J19" s="23"/>
      <c r="K19" s="23"/>
      <c r="L19" s="23"/>
      <c r="M19" s="24"/>
      <c r="N19" s="25"/>
      <c r="O19" s="25"/>
      <c r="P19" s="25"/>
      <c r="Q19" s="25"/>
      <c r="R19" s="22"/>
      <c r="S19" s="26"/>
      <c r="T19" s="26"/>
      <c r="U19" s="26"/>
      <c r="V19" s="26"/>
      <c r="W19" s="24"/>
      <c r="X19" s="106"/>
      <c r="Y19" s="106"/>
      <c r="Z19" s="106"/>
      <c r="AA19" s="106"/>
      <c r="AB19" s="27"/>
      <c r="AC19" s="28"/>
      <c r="AD19" s="28"/>
      <c r="AE19" s="28"/>
      <c r="AF19" s="28"/>
      <c r="AG19" s="24"/>
      <c r="AH19" s="18">
        <f t="shared" si="0"/>
        <v>45</v>
      </c>
      <c r="AI19" s="29">
        <f t="shared" ref="AI19:AM31" si="2">D19+I19+N19+S19+X19+AC19</f>
        <v>15</v>
      </c>
      <c r="AJ19" s="29">
        <f t="shared" si="2"/>
        <v>30</v>
      </c>
      <c r="AK19" s="29">
        <f t="shared" si="2"/>
        <v>0</v>
      </c>
      <c r="AL19" s="29">
        <f t="shared" si="2"/>
        <v>0</v>
      </c>
      <c r="AM19" s="30">
        <f t="shared" si="2"/>
        <v>3</v>
      </c>
    </row>
    <row r="20" spans="1:39" s="2" customFormat="1" ht="21" customHeight="1">
      <c r="A20" s="88">
        <v>8</v>
      </c>
      <c r="B20" s="19" t="s">
        <v>42</v>
      </c>
      <c r="C20" s="20" t="s">
        <v>39</v>
      </c>
      <c r="D20" s="21">
        <v>15</v>
      </c>
      <c r="E20" s="21">
        <v>45</v>
      </c>
      <c r="F20" s="21"/>
      <c r="G20" s="21"/>
      <c r="H20" s="22">
        <v>4</v>
      </c>
      <c r="I20" s="31"/>
      <c r="J20" s="23"/>
      <c r="K20" s="23"/>
      <c r="L20" s="23"/>
      <c r="M20" s="24"/>
      <c r="N20" s="25"/>
      <c r="O20" s="25"/>
      <c r="P20" s="25"/>
      <c r="Q20" s="25"/>
      <c r="R20" s="22"/>
      <c r="S20" s="26"/>
      <c r="T20" s="26"/>
      <c r="U20" s="26"/>
      <c r="V20" s="26"/>
      <c r="W20" s="24"/>
      <c r="X20" s="106"/>
      <c r="Y20" s="106"/>
      <c r="Z20" s="106"/>
      <c r="AA20" s="106"/>
      <c r="AB20" s="27"/>
      <c r="AC20" s="28"/>
      <c r="AD20" s="28"/>
      <c r="AE20" s="28"/>
      <c r="AF20" s="28"/>
      <c r="AG20" s="24"/>
      <c r="AH20" s="18">
        <f t="shared" ref="AH20:AH31" si="3">AI20+AJ20+AK20+AL20</f>
        <v>60</v>
      </c>
      <c r="AI20" s="29">
        <f t="shared" si="2"/>
        <v>15</v>
      </c>
      <c r="AJ20" s="29">
        <f t="shared" si="2"/>
        <v>45</v>
      </c>
      <c r="AK20" s="29">
        <f t="shared" si="2"/>
        <v>0</v>
      </c>
      <c r="AL20" s="29">
        <f t="shared" si="2"/>
        <v>0</v>
      </c>
      <c r="AM20" s="30">
        <f t="shared" si="2"/>
        <v>4</v>
      </c>
    </row>
    <row r="21" spans="1:39" s="2" customFormat="1" ht="21" customHeight="1">
      <c r="A21" s="88">
        <v>9</v>
      </c>
      <c r="B21" s="19" t="s">
        <v>43</v>
      </c>
      <c r="C21" s="20" t="s">
        <v>44</v>
      </c>
      <c r="D21" s="31">
        <v>15</v>
      </c>
      <c r="E21" s="23">
        <v>15</v>
      </c>
      <c r="F21" s="23"/>
      <c r="G21" s="23"/>
      <c r="H21" s="24">
        <v>2</v>
      </c>
      <c r="I21" s="31"/>
      <c r="J21" s="23"/>
      <c r="K21" s="23"/>
      <c r="L21" s="23"/>
      <c r="M21" s="24"/>
      <c r="N21" s="25"/>
      <c r="O21" s="25"/>
      <c r="P21" s="25"/>
      <c r="Q21" s="25"/>
      <c r="R21" s="22"/>
      <c r="S21" s="26"/>
      <c r="T21" s="26"/>
      <c r="U21" s="26"/>
      <c r="V21" s="26"/>
      <c r="W21" s="24"/>
      <c r="X21" s="106"/>
      <c r="Y21" s="106"/>
      <c r="Z21" s="106"/>
      <c r="AA21" s="106"/>
      <c r="AB21" s="27"/>
      <c r="AC21" s="109"/>
      <c r="AD21" s="109"/>
      <c r="AE21" s="109"/>
      <c r="AF21" s="109"/>
      <c r="AG21" s="24"/>
      <c r="AH21" s="18">
        <f>AI21+AJ21+AK21+AL21</f>
        <v>30</v>
      </c>
      <c r="AI21" s="29">
        <f t="shared" ref="AI21:AM22" si="4">D21+I21+N21+S21+X21+AC21</f>
        <v>15</v>
      </c>
      <c r="AJ21" s="29">
        <f t="shared" si="4"/>
        <v>15</v>
      </c>
      <c r="AK21" s="29">
        <f t="shared" si="4"/>
        <v>0</v>
      </c>
      <c r="AL21" s="29">
        <f t="shared" si="4"/>
        <v>0</v>
      </c>
      <c r="AM21" s="30">
        <f t="shared" si="4"/>
        <v>2</v>
      </c>
    </row>
    <row r="22" spans="1:39" s="2" customFormat="1" ht="21" customHeight="1">
      <c r="A22" s="88">
        <v>10</v>
      </c>
      <c r="B22" s="32" t="s">
        <v>45</v>
      </c>
      <c r="C22" s="33" t="s">
        <v>44</v>
      </c>
      <c r="D22" s="23">
        <v>15</v>
      </c>
      <c r="E22" s="23">
        <v>15</v>
      </c>
      <c r="F22" s="23"/>
      <c r="G22" s="23"/>
      <c r="H22" s="34">
        <v>2</v>
      </c>
      <c r="I22" s="23"/>
      <c r="J22" s="23"/>
      <c r="K22" s="23"/>
      <c r="L22" s="23"/>
      <c r="M22" s="34"/>
      <c r="N22" s="25"/>
      <c r="O22" s="25"/>
      <c r="P22" s="25"/>
      <c r="Q22" s="25"/>
      <c r="R22" s="22"/>
      <c r="S22" s="26"/>
      <c r="T22" s="26"/>
      <c r="U22" s="26"/>
      <c r="V22" s="26"/>
      <c r="W22" s="24"/>
      <c r="X22" s="106"/>
      <c r="Y22" s="106"/>
      <c r="Z22" s="106"/>
      <c r="AA22" s="106"/>
      <c r="AB22" s="27"/>
      <c r="AC22" s="28"/>
      <c r="AD22" s="28"/>
      <c r="AE22" s="28"/>
      <c r="AF22" s="28"/>
      <c r="AG22" s="24"/>
      <c r="AH22" s="18">
        <f>AI22+AJ22+AK22+AL22</f>
        <v>30</v>
      </c>
      <c r="AI22" s="29">
        <f t="shared" si="4"/>
        <v>15</v>
      </c>
      <c r="AJ22" s="29">
        <f t="shared" si="4"/>
        <v>15</v>
      </c>
      <c r="AK22" s="29">
        <f t="shared" si="4"/>
        <v>0</v>
      </c>
      <c r="AL22" s="29">
        <f t="shared" si="4"/>
        <v>0</v>
      </c>
      <c r="AM22" s="30">
        <f t="shared" si="4"/>
        <v>2</v>
      </c>
    </row>
    <row r="23" spans="1:39" s="2" customFormat="1" ht="21" customHeight="1">
      <c r="A23" s="88">
        <v>11</v>
      </c>
      <c r="B23" s="19" t="s">
        <v>46</v>
      </c>
      <c r="C23" s="33" t="s">
        <v>44</v>
      </c>
      <c r="D23" s="37">
        <v>15</v>
      </c>
      <c r="E23" s="37">
        <v>15</v>
      </c>
      <c r="F23" s="37"/>
      <c r="G23" s="37"/>
      <c r="H23" s="38">
        <v>2</v>
      </c>
      <c r="I23" s="37"/>
      <c r="J23" s="37"/>
      <c r="K23" s="37"/>
      <c r="L23" s="37"/>
      <c r="M23" s="38"/>
      <c r="N23" s="39"/>
      <c r="O23" s="39"/>
      <c r="P23" s="39"/>
      <c r="Q23" s="39"/>
      <c r="R23" s="36"/>
      <c r="S23" s="40"/>
      <c r="T23" s="40"/>
      <c r="U23" s="40"/>
      <c r="V23" s="40"/>
      <c r="W23" s="38"/>
      <c r="X23" s="105"/>
      <c r="Y23" s="105"/>
      <c r="Z23" s="105"/>
      <c r="AA23" s="105"/>
      <c r="AB23" s="27"/>
      <c r="AC23" s="108"/>
      <c r="AD23" s="108"/>
      <c r="AE23" s="108"/>
      <c r="AF23" s="108"/>
      <c r="AG23" s="38"/>
      <c r="AH23" s="18">
        <f>AI23+AJ23+AK23+AL23</f>
        <v>30</v>
      </c>
      <c r="AI23" s="29">
        <f t="shared" ref="AI23:AM24" si="5">D23+I23+N23+S23+X23+AC23</f>
        <v>15</v>
      </c>
      <c r="AJ23" s="29">
        <f t="shared" si="5"/>
        <v>15</v>
      </c>
      <c r="AK23" s="29">
        <f t="shared" si="5"/>
        <v>0</v>
      </c>
      <c r="AL23" s="29">
        <f t="shared" si="5"/>
        <v>0</v>
      </c>
      <c r="AM23" s="30">
        <f t="shared" si="5"/>
        <v>2</v>
      </c>
    </row>
    <row r="24" spans="1:39" s="2" customFormat="1" ht="21" customHeight="1">
      <c r="A24" s="88">
        <v>12</v>
      </c>
      <c r="B24" s="32" t="s">
        <v>47</v>
      </c>
      <c r="C24" s="33" t="s">
        <v>44</v>
      </c>
      <c r="D24" s="21">
        <v>15</v>
      </c>
      <c r="E24" s="21"/>
      <c r="F24" s="21"/>
      <c r="G24" s="21"/>
      <c r="H24" s="22">
        <v>1</v>
      </c>
      <c r="I24" s="31"/>
      <c r="J24" s="23"/>
      <c r="K24" s="23"/>
      <c r="L24" s="23"/>
      <c r="M24" s="24"/>
      <c r="N24" s="25"/>
      <c r="O24" s="25"/>
      <c r="P24" s="25"/>
      <c r="Q24" s="25"/>
      <c r="R24" s="22"/>
      <c r="S24" s="26"/>
      <c r="T24" s="26"/>
      <c r="U24" s="26"/>
      <c r="V24" s="26"/>
      <c r="W24" s="24"/>
      <c r="X24" s="106"/>
      <c r="Y24" s="106"/>
      <c r="Z24" s="106"/>
      <c r="AA24" s="106"/>
      <c r="AB24" s="27"/>
      <c r="AC24" s="106"/>
      <c r="AD24" s="106"/>
      <c r="AE24" s="106"/>
      <c r="AF24" s="106"/>
      <c r="AG24" s="22"/>
      <c r="AH24" s="18">
        <f>AI24+AJ24+AK24+AL24</f>
        <v>15</v>
      </c>
      <c r="AI24" s="29">
        <f t="shared" si="5"/>
        <v>15</v>
      </c>
      <c r="AJ24" s="29">
        <f t="shared" si="5"/>
        <v>0</v>
      </c>
      <c r="AK24" s="29">
        <f t="shared" si="5"/>
        <v>0</v>
      </c>
      <c r="AL24" s="29">
        <f t="shared" si="5"/>
        <v>0</v>
      </c>
      <c r="AM24" s="30">
        <f t="shared" si="5"/>
        <v>1</v>
      </c>
    </row>
    <row r="25" spans="1:39" s="2" customFormat="1" ht="21" customHeight="1">
      <c r="A25" s="88">
        <v>13</v>
      </c>
      <c r="B25" s="19" t="s">
        <v>48</v>
      </c>
      <c r="C25" s="33" t="s">
        <v>44</v>
      </c>
      <c r="D25" s="21"/>
      <c r="E25" s="21">
        <v>30</v>
      </c>
      <c r="F25" s="21"/>
      <c r="G25" s="21"/>
      <c r="H25" s="22">
        <v>2</v>
      </c>
      <c r="I25" s="23"/>
      <c r="J25" s="23"/>
      <c r="K25" s="23"/>
      <c r="L25" s="23"/>
      <c r="M25" s="24"/>
      <c r="N25" s="25"/>
      <c r="O25" s="25"/>
      <c r="P25" s="25"/>
      <c r="Q25" s="25"/>
      <c r="R25" s="22"/>
      <c r="S25" s="26"/>
      <c r="T25" s="26"/>
      <c r="U25" s="26"/>
      <c r="V25" s="26"/>
      <c r="W25" s="24"/>
      <c r="X25" s="106"/>
      <c r="Y25" s="106"/>
      <c r="Z25" s="106"/>
      <c r="AA25" s="106"/>
      <c r="AB25" s="27"/>
      <c r="AC25" s="28"/>
      <c r="AD25" s="28"/>
      <c r="AE25" s="28"/>
      <c r="AF25" s="28"/>
      <c r="AG25" s="24"/>
      <c r="AH25" s="18">
        <f t="shared" si="3"/>
        <v>30</v>
      </c>
      <c r="AI25" s="29">
        <f t="shared" ref="AI25:AM26" si="6">D25+I25+N25+S25+X25+AC25</f>
        <v>0</v>
      </c>
      <c r="AJ25" s="29">
        <f t="shared" si="6"/>
        <v>30</v>
      </c>
      <c r="AK25" s="29">
        <f t="shared" si="6"/>
        <v>0</v>
      </c>
      <c r="AL25" s="29">
        <f t="shared" si="6"/>
        <v>0</v>
      </c>
      <c r="AM25" s="30">
        <f t="shared" si="6"/>
        <v>2</v>
      </c>
    </row>
    <row r="26" spans="1:39" s="2" customFormat="1" ht="21" customHeight="1">
      <c r="A26" s="88">
        <v>14</v>
      </c>
      <c r="B26" s="41" t="s">
        <v>49</v>
      </c>
      <c r="C26" s="20" t="s">
        <v>44</v>
      </c>
      <c r="D26" s="42"/>
      <c r="E26" s="42">
        <v>15</v>
      </c>
      <c r="F26" s="42"/>
      <c r="G26" s="42"/>
      <c r="H26" s="36">
        <v>1</v>
      </c>
      <c r="I26" s="43"/>
      <c r="J26" s="43"/>
      <c r="K26" s="43"/>
      <c r="L26" s="43"/>
      <c r="M26" s="44"/>
      <c r="N26" s="45"/>
      <c r="O26" s="45"/>
      <c r="P26" s="45"/>
      <c r="Q26" s="45"/>
      <c r="R26" s="36"/>
      <c r="S26" s="46"/>
      <c r="T26" s="46"/>
      <c r="U26" s="46"/>
      <c r="V26" s="46"/>
      <c r="W26" s="44"/>
      <c r="X26" s="104"/>
      <c r="Y26" s="104"/>
      <c r="Z26" s="104"/>
      <c r="AA26" s="104"/>
      <c r="AB26" s="27"/>
      <c r="AC26" s="107"/>
      <c r="AD26" s="107"/>
      <c r="AE26" s="107"/>
      <c r="AF26" s="107"/>
      <c r="AG26" s="44"/>
      <c r="AH26" s="18">
        <f t="shared" si="3"/>
        <v>15</v>
      </c>
      <c r="AI26" s="29">
        <f t="shared" si="6"/>
        <v>0</v>
      </c>
      <c r="AJ26" s="29">
        <f t="shared" si="6"/>
        <v>15</v>
      </c>
      <c r="AK26" s="29">
        <f t="shared" si="6"/>
        <v>0</v>
      </c>
      <c r="AL26" s="29">
        <f t="shared" si="6"/>
        <v>0</v>
      </c>
      <c r="AM26" s="30">
        <f t="shared" si="6"/>
        <v>1</v>
      </c>
    </row>
    <row r="27" spans="1:39" s="2" customFormat="1" ht="21" customHeight="1">
      <c r="A27" s="88">
        <v>15</v>
      </c>
      <c r="B27" s="19" t="s">
        <v>50</v>
      </c>
      <c r="C27" s="33" t="s">
        <v>51</v>
      </c>
      <c r="D27" s="21"/>
      <c r="E27" s="21"/>
      <c r="F27" s="21"/>
      <c r="G27" s="21"/>
      <c r="H27" s="22"/>
      <c r="I27" s="23">
        <v>15</v>
      </c>
      <c r="J27" s="23">
        <v>30</v>
      </c>
      <c r="K27" s="23"/>
      <c r="L27" s="23"/>
      <c r="M27" s="24">
        <v>3</v>
      </c>
      <c r="N27" s="25"/>
      <c r="O27" s="25"/>
      <c r="P27" s="25"/>
      <c r="Q27" s="25"/>
      <c r="R27" s="22"/>
      <c r="S27" s="26"/>
      <c r="T27" s="26"/>
      <c r="U27" s="26"/>
      <c r="V27" s="26"/>
      <c r="W27" s="24"/>
      <c r="X27" s="106"/>
      <c r="Y27" s="106"/>
      <c r="Z27" s="106"/>
      <c r="AA27" s="106"/>
      <c r="AB27" s="27"/>
      <c r="AC27" s="28"/>
      <c r="AD27" s="28"/>
      <c r="AE27" s="28"/>
      <c r="AF27" s="28"/>
      <c r="AG27" s="24"/>
      <c r="AH27" s="18">
        <f t="shared" si="3"/>
        <v>45</v>
      </c>
      <c r="AI27" s="29">
        <f t="shared" si="2"/>
        <v>15</v>
      </c>
      <c r="AJ27" s="29">
        <f t="shared" si="2"/>
        <v>30</v>
      </c>
      <c r="AK27" s="29">
        <f t="shared" si="2"/>
        <v>0</v>
      </c>
      <c r="AL27" s="29">
        <f t="shared" si="2"/>
        <v>0</v>
      </c>
      <c r="AM27" s="30">
        <f t="shared" si="2"/>
        <v>3</v>
      </c>
    </row>
    <row r="28" spans="1:39" s="2" customFormat="1" ht="21" customHeight="1">
      <c r="A28" s="88">
        <v>16</v>
      </c>
      <c r="B28" s="19" t="s">
        <v>52</v>
      </c>
      <c r="C28" s="33" t="s">
        <v>51</v>
      </c>
      <c r="D28" s="35"/>
      <c r="E28" s="35"/>
      <c r="F28" s="35"/>
      <c r="G28" s="35"/>
      <c r="H28" s="36"/>
      <c r="I28" s="37">
        <v>15</v>
      </c>
      <c r="J28" s="37">
        <v>15</v>
      </c>
      <c r="K28" s="37"/>
      <c r="L28" s="37"/>
      <c r="M28" s="50">
        <v>3</v>
      </c>
      <c r="N28" s="39"/>
      <c r="O28" s="39"/>
      <c r="P28" s="39"/>
      <c r="Q28" s="39"/>
      <c r="R28" s="36"/>
      <c r="S28" s="40"/>
      <c r="T28" s="40"/>
      <c r="U28" s="40"/>
      <c r="V28" s="40"/>
      <c r="W28" s="38"/>
      <c r="X28" s="105"/>
      <c r="Y28" s="105"/>
      <c r="Z28" s="105"/>
      <c r="AA28" s="105"/>
      <c r="AB28" s="27"/>
      <c r="AC28" s="108"/>
      <c r="AD28" s="108"/>
      <c r="AE28" s="108"/>
      <c r="AF28" s="108"/>
      <c r="AG28" s="38"/>
      <c r="AH28" s="18">
        <f t="shared" si="3"/>
        <v>30</v>
      </c>
      <c r="AI28" s="29">
        <f t="shared" si="2"/>
        <v>15</v>
      </c>
      <c r="AJ28" s="29">
        <f t="shared" si="2"/>
        <v>15</v>
      </c>
      <c r="AK28" s="29">
        <f>F28+K28+P28+U28+Z28+AE28</f>
        <v>0</v>
      </c>
      <c r="AL28" s="29">
        <f t="shared" si="2"/>
        <v>0</v>
      </c>
      <c r="AM28" s="30">
        <f t="shared" si="2"/>
        <v>3</v>
      </c>
    </row>
    <row r="29" spans="1:39" s="2" customFormat="1" ht="21" customHeight="1">
      <c r="A29" s="88">
        <v>17</v>
      </c>
      <c r="B29" s="41" t="s">
        <v>53</v>
      </c>
      <c r="C29" s="20" t="s">
        <v>51</v>
      </c>
      <c r="D29" s="42"/>
      <c r="E29" s="42"/>
      <c r="F29" s="42"/>
      <c r="G29" s="42"/>
      <c r="H29" s="36"/>
      <c r="I29" s="43">
        <v>15</v>
      </c>
      <c r="J29" s="43">
        <v>30</v>
      </c>
      <c r="K29" s="43"/>
      <c r="L29" s="43"/>
      <c r="M29" s="77">
        <v>3</v>
      </c>
      <c r="N29" s="45"/>
      <c r="O29" s="45"/>
      <c r="P29" s="45"/>
      <c r="Q29" s="45"/>
      <c r="R29" s="36"/>
      <c r="S29" s="46"/>
      <c r="T29" s="46"/>
      <c r="U29" s="46"/>
      <c r="V29" s="46"/>
      <c r="W29" s="44"/>
      <c r="X29" s="104"/>
      <c r="Y29" s="104"/>
      <c r="Z29" s="104"/>
      <c r="AA29" s="104"/>
      <c r="AB29" s="27"/>
      <c r="AC29" s="107"/>
      <c r="AD29" s="107"/>
      <c r="AE29" s="107"/>
      <c r="AF29" s="107"/>
      <c r="AG29" s="44"/>
      <c r="AH29" s="18">
        <f t="shared" si="3"/>
        <v>45</v>
      </c>
      <c r="AI29" s="29">
        <f t="shared" si="2"/>
        <v>15</v>
      </c>
      <c r="AJ29" s="29">
        <f t="shared" si="2"/>
        <v>30</v>
      </c>
      <c r="AK29" s="29">
        <f t="shared" si="2"/>
        <v>0</v>
      </c>
      <c r="AL29" s="29">
        <f t="shared" si="2"/>
        <v>0</v>
      </c>
      <c r="AM29" s="30">
        <f t="shared" si="2"/>
        <v>3</v>
      </c>
    </row>
    <row r="30" spans="1:39" s="2" customFormat="1" ht="21" customHeight="1">
      <c r="A30" s="88">
        <v>18</v>
      </c>
      <c r="B30" s="19" t="s">
        <v>54</v>
      </c>
      <c r="C30" s="33" t="s">
        <v>55</v>
      </c>
      <c r="D30" s="21"/>
      <c r="E30" s="21"/>
      <c r="F30" s="21"/>
      <c r="G30" s="21"/>
      <c r="H30" s="22"/>
      <c r="I30" s="23"/>
      <c r="J30" s="23"/>
      <c r="K30" s="23"/>
      <c r="L30" s="23"/>
      <c r="M30" s="24"/>
      <c r="N30" s="25">
        <v>15</v>
      </c>
      <c r="O30" s="25">
        <v>30</v>
      </c>
      <c r="P30" s="25"/>
      <c r="Q30" s="25"/>
      <c r="R30" s="22">
        <v>3</v>
      </c>
      <c r="S30" s="26"/>
      <c r="T30" s="26"/>
      <c r="U30" s="26"/>
      <c r="V30" s="26"/>
      <c r="W30" s="24"/>
      <c r="X30" s="106"/>
      <c r="Y30" s="106"/>
      <c r="Z30" s="106"/>
      <c r="AA30" s="106"/>
      <c r="AB30" s="27"/>
      <c r="AC30" s="28"/>
      <c r="AD30" s="28"/>
      <c r="AE30" s="28"/>
      <c r="AF30" s="28"/>
      <c r="AG30" s="24"/>
      <c r="AH30" s="18">
        <f t="shared" si="3"/>
        <v>45</v>
      </c>
      <c r="AI30" s="29">
        <f>D30+I30+N30+S30+X30+AC30</f>
        <v>15</v>
      </c>
      <c r="AJ30" s="29">
        <f>E30+J30+O30+T30+Y30+AD30</f>
        <v>30</v>
      </c>
      <c r="AK30" s="29">
        <f>F30+K30+P30+U30+Z30+AE30</f>
        <v>0</v>
      </c>
      <c r="AL30" s="29">
        <f>G30+L30+Q30+V30+AA30+AF30</f>
        <v>0</v>
      </c>
      <c r="AM30" s="30">
        <f>H30+M30+R30+W30+AB30+AG30</f>
        <v>3</v>
      </c>
    </row>
    <row r="31" spans="1:39" s="2" customFormat="1" ht="21" customHeight="1">
      <c r="A31" s="88">
        <v>19</v>
      </c>
      <c r="B31" s="32" t="s">
        <v>56</v>
      </c>
      <c r="C31" s="33" t="s">
        <v>57</v>
      </c>
      <c r="D31" s="21"/>
      <c r="E31" s="21"/>
      <c r="F31" s="21"/>
      <c r="G31" s="21"/>
      <c r="H31" s="22"/>
      <c r="I31" s="31"/>
      <c r="J31" s="23"/>
      <c r="K31" s="23"/>
      <c r="L31" s="23"/>
      <c r="M31" s="24"/>
      <c r="N31" s="25"/>
      <c r="O31" s="25">
        <v>15</v>
      </c>
      <c r="P31" s="25"/>
      <c r="Q31" s="25"/>
      <c r="R31" s="22">
        <v>1</v>
      </c>
      <c r="S31" s="26"/>
      <c r="T31" s="26"/>
      <c r="U31" s="26"/>
      <c r="V31" s="26"/>
      <c r="W31" s="24"/>
      <c r="X31" s="106"/>
      <c r="Y31" s="106"/>
      <c r="Z31" s="106"/>
      <c r="AA31" s="106"/>
      <c r="AB31" s="27"/>
      <c r="AC31" s="109"/>
      <c r="AD31" s="109"/>
      <c r="AE31" s="109"/>
      <c r="AF31" s="109"/>
      <c r="AG31" s="24"/>
      <c r="AH31" s="18">
        <f t="shared" si="3"/>
        <v>15</v>
      </c>
      <c r="AI31" s="29">
        <f t="shared" si="2"/>
        <v>0</v>
      </c>
      <c r="AJ31" s="29">
        <f t="shared" si="2"/>
        <v>15</v>
      </c>
      <c r="AK31" s="29">
        <f t="shared" si="2"/>
        <v>0</v>
      </c>
      <c r="AL31" s="29">
        <f t="shared" si="2"/>
        <v>0</v>
      </c>
      <c r="AM31" s="30">
        <f t="shared" si="2"/>
        <v>1</v>
      </c>
    </row>
    <row r="32" spans="1:39" s="2" customFormat="1" ht="20.100000000000001" customHeight="1">
      <c r="A32" s="130" t="s">
        <v>58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8">
        <f>AI32+AJ32+AK32+AL32</f>
        <v>1050</v>
      </c>
      <c r="AI32" s="18">
        <f>SUM(AI33:AI55)</f>
        <v>240</v>
      </c>
      <c r="AJ32" s="18">
        <f t="shared" ref="AJ32:AL32" si="7">SUM(AJ33:AJ55)</f>
        <v>720</v>
      </c>
      <c r="AK32" s="18">
        <f t="shared" si="7"/>
        <v>0</v>
      </c>
      <c r="AL32" s="18">
        <f t="shared" si="7"/>
        <v>90</v>
      </c>
      <c r="AM32" s="95">
        <f>SUM(AM33:AM55)</f>
        <v>63</v>
      </c>
    </row>
    <row r="33" spans="1:39" s="58" customFormat="1" ht="21" customHeight="1">
      <c r="A33" s="17">
        <v>1</v>
      </c>
      <c r="B33" s="32" t="s">
        <v>59</v>
      </c>
      <c r="C33" s="57" t="s">
        <v>44</v>
      </c>
      <c r="D33" s="21">
        <v>15</v>
      </c>
      <c r="E33" s="21">
        <v>30</v>
      </c>
      <c r="F33" s="21"/>
      <c r="G33" s="21"/>
      <c r="H33" s="22">
        <v>2</v>
      </c>
      <c r="I33" s="53"/>
      <c r="J33" s="31"/>
      <c r="K33" s="31"/>
      <c r="L33" s="31"/>
      <c r="M33" s="34"/>
      <c r="N33" s="25"/>
      <c r="O33" s="25"/>
      <c r="P33" s="25"/>
      <c r="Q33" s="25"/>
      <c r="R33" s="22"/>
      <c r="S33" s="56"/>
      <c r="T33" s="26"/>
      <c r="U33" s="26"/>
      <c r="V33" s="26"/>
      <c r="W33" s="24"/>
      <c r="X33" s="106"/>
      <c r="Y33" s="106"/>
      <c r="Z33" s="106"/>
      <c r="AA33" s="106"/>
      <c r="AB33" s="22"/>
      <c r="AC33" s="109"/>
      <c r="AD33" s="109"/>
      <c r="AE33" s="109"/>
      <c r="AF33" s="109"/>
      <c r="AG33" s="24"/>
      <c r="AH33" s="18">
        <f>AI33+AJ33+AK33+AL33</f>
        <v>45</v>
      </c>
      <c r="AI33" s="29">
        <f>D33+I33+N33+S33+X33+AC33</f>
        <v>15</v>
      </c>
      <c r="AJ33" s="29">
        <f>E33+J33+O33+T33+Y33+AD33</f>
        <v>30</v>
      </c>
      <c r="AK33" s="29">
        <f>F33+K33+P33+U33+Z33+AE33</f>
        <v>0</v>
      </c>
      <c r="AL33" s="29">
        <f>G33+L33+Q33+V33+AA33+AF33</f>
        <v>0</v>
      </c>
      <c r="AM33" s="30">
        <f>H33+M33+R33+W33+AB33+AG33</f>
        <v>2</v>
      </c>
    </row>
    <row r="34" spans="1:39" s="2" customFormat="1" ht="21" customHeight="1">
      <c r="A34" s="17">
        <v>2</v>
      </c>
      <c r="B34" s="32" t="s">
        <v>60</v>
      </c>
      <c r="C34" s="57" t="s">
        <v>33</v>
      </c>
      <c r="D34" s="21"/>
      <c r="E34" s="21">
        <v>45</v>
      </c>
      <c r="F34" s="21"/>
      <c r="G34" s="21"/>
      <c r="H34" s="22">
        <v>2</v>
      </c>
      <c r="I34" s="53"/>
      <c r="J34" s="31">
        <v>45</v>
      </c>
      <c r="K34" s="31"/>
      <c r="L34" s="31"/>
      <c r="M34" s="34">
        <v>2</v>
      </c>
      <c r="N34" s="25"/>
      <c r="O34" s="25"/>
      <c r="P34" s="25"/>
      <c r="Q34" s="25"/>
      <c r="R34" s="22"/>
      <c r="S34" s="56"/>
      <c r="T34" s="26"/>
      <c r="U34" s="26"/>
      <c r="V34" s="26"/>
      <c r="W34" s="78"/>
      <c r="X34" s="106"/>
      <c r="Y34" s="106"/>
      <c r="Z34" s="106"/>
      <c r="AA34" s="106"/>
      <c r="AB34" s="22"/>
      <c r="AC34" s="109"/>
      <c r="AD34" s="109"/>
      <c r="AE34" s="109"/>
      <c r="AF34" s="109"/>
      <c r="AG34" s="24"/>
      <c r="AH34" s="18">
        <f>AI34+AJ34+AK34+AL34</f>
        <v>90</v>
      </c>
      <c r="AI34" s="29">
        <f t="shared" ref="AI34:AM38" si="8">D34+I34+N34+S34+X34+AC34</f>
        <v>0</v>
      </c>
      <c r="AJ34" s="29">
        <f t="shared" si="8"/>
        <v>90</v>
      </c>
      <c r="AK34" s="29">
        <f t="shared" si="8"/>
        <v>0</v>
      </c>
      <c r="AL34" s="29">
        <f t="shared" si="8"/>
        <v>0</v>
      </c>
      <c r="AM34" s="30">
        <f t="shared" si="8"/>
        <v>4</v>
      </c>
    </row>
    <row r="35" spans="1:39" s="2" customFormat="1" ht="21" customHeight="1">
      <c r="A35" s="17">
        <v>3</v>
      </c>
      <c r="B35" s="32" t="s">
        <v>61</v>
      </c>
      <c r="C35" s="57" t="s">
        <v>33</v>
      </c>
      <c r="D35" s="59"/>
      <c r="E35" s="31"/>
      <c r="F35" s="31"/>
      <c r="G35" s="31"/>
      <c r="H35" s="34"/>
      <c r="I35" s="59">
        <v>15</v>
      </c>
      <c r="J35" s="31">
        <v>30</v>
      </c>
      <c r="K35" s="31"/>
      <c r="L35" s="31"/>
      <c r="M35" s="34">
        <v>2</v>
      </c>
      <c r="N35" s="25"/>
      <c r="O35" s="25"/>
      <c r="P35" s="25"/>
      <c r="Q35" s="25"/>
      <c r="R35" s="22"/>
      <c r="S35" s="56"/>
      <c r="T35" s="26"/>
      <c r="U35" s="26"/>
      <c r="V35" s="26"/>
      <c r="W35" s="24"/>
      <c r="X35" s="106"/>
      <c r="Y35" s="106"/>
      <c r="Z35" s="106"/>
      <c r="AA35" s="106"/>
      <c r="AB35" s="22"/>
      <c r="AC35" s="109"/>
      <c r="AD35" s="109"/>
      <c r="AE35" s="109"/>
      <c r="AF35" s="109"/>
      <c r="AG35" s="24"/>
      <c r="AH35" s="18">
        <f>AI35+AJ35+AK35+AL35</f>
        <v>45</v>
      </c>
      <c r="AI35" s="29">
        <f t="shared" si="8"/>
        <v>15</v>
      </c>
      <c r="AJ35" s="29">
        <f t="shared" si="8"/>
        <v>30</v>
      </c>
      <c r="AK35" s="29">
        <f t="shared" si="8"/>
        <v>0</v>
      </c>
      <c r="AL35" s="29">
        <f t="shared" si="8"/>
        <v>0</v>
      </c>
      <c r="AM35" s="30">
        <f t="shared" si="8"/>
        <v>2</v>
      </c>
    </row>
    <row r="36" spans="1:39" s="2" customFormat="1" ht="21" customHeight="1">
      <c r="A36" s="17">
        <v>4</v>
      </c>
      <c r="B36" s="32" t="s">
        <v>62</v>
      </c>
      <c r="C36" s="57" t="s">
        <v>33</v>
      </c>
      <c r="D36" s="21"/>
      <c r="E36" s="21"/>
      <c r="F36" s="21"/>
      <c r="G36" s="21"/>
      <c r="H36" s="22"/>
      <c r="I36" s="59">
        <v>15</v>
      </c>
      <c r="J36" s="31">
        <v>15</v>
      </c>
      <c r="K36" s="31"/>
      <c r="L36" s="31"/>
      <c r="M36" s="34">
        <v>2</v>
      </c>
      <c r="N36" s="25"/>
      <c r="O36" s="25"/>
      <c r="P36" s="25"/>
      <c r="Q36" s="25"/>
      <c r="R36" s="22"/>
      <c r="S36" s="56"/>
      <c r="T36" s="26"/>
      <c r="U36" s="26"/>
      <c r="V36" s="26"/>
      <c r="W36" s="24"/>
      <c r="X36" s="106"/>
      <c r="Y36" s="106"/>
      <c r="Z36" s="106"/>
      <c r="AA36" s="106"/>
      <c r="AB36" s="22"/>
      <c r="AC36" s="109"/>
      <c r="AD36" s="109"/>
      <c r="AE36" s="109"/>
      <c r="AF36" s="109"/>
      <c r="AG36" s="24"/>
      <c r="AH36" s="18">
        <f t="shared" ref="AH36:AH55" si="9">AI36+AJ36+AK36+AL36</f>
        <v>30</v>
      </c>
      <c r="AI36" s="29">
        <f t="shared" si="8"/>
        <v>15</v>
      </c>
      <c r="AJ36" s="29">
        <f t="shared" si="8"/>
        <v>15</v>
      </c>
      <c r="AK36" s="29">
        <f t="shared" si="8"/>
        <v>0</v>
      </c>
      <c r="AL36" s="29">
        <f t="shared" si="8"/>
        <v>0</v>
      </c>
      <c r="AM36" s="30">
        <f t="shared" si="8"/>
        <v>2</v>
      </c>
    </row>
    <row r="37" spans="1:39" s="2" customFormat="1" ht="21" customHeight="1">
      <c r="A37" s="17">
        <v>5</v>
      </c>
      <c r="B37" s="32" t="s">
        <v>63</v>
      </c>
      <c r="C37" s="57" t="s">
        <v>33</v>
      </c>
      <c r="D37" s="21"/>
      <c r="E37" s="21"/>
      <c r="F37" s="21"/>
      <c r="G37" s="21"/>
      <c r="H37" s="22"/>
      <c r="I37" s="59">
        <v>15</v>
      </c>
      <c r="J37" s="31">
        <v>15</v>
      </c>
      <c r="K37" s="31"/>
      <c r="L37" s="31"/>
      <c r="M37" s="34">
        <v>2</v>
      </c>
      <c r="N37" s="25"/>
      <c r="O37" s="25"/>
      <c r="P37" s="25"/>
      <c r="Q37" s="25"/>
      <c r="R37" s="22"/>
      <c r="S37" s="56"/>
      <c r="T37" s="26"/>
      <c r="U37" s="26"/>
      <c r="V37" s="26"/>
      <c r="W37" s="24"/>
      <c r="X37" s="106"/>
      <c r="Y37" s="106"/>
      <c r="Z37" s="106"/>
      <c r="AA37" s="106"/>
      <c r="AB37" s="22"/>
      <c r="AC37" s="109"/>
      <c r="AD37" s="111"/>
      <c r="AE37" s="111"/>
      <c r="AF37" s="111"/>
      <c r="AG37" s="34"/>
      <c r="AH37" s="18">
        <f>AI37+AJ37+AK37+AL37</f>
        <v>30</v>
      </c>
      <c r="AI37" s="29">
        <f>D37+I37+N37+S37+X37+AC37</f>
        <v>15</v>
      </c>
      <c r="AJ37" s="29">
        <f>E37+J37+O37+T37+Y37+AD37</f>
        <v>15</v>
      </c>
      <c r="AK37" s="29">
        <f>F37+K37+P37+U37+Z37+AE37</f>
        <v>0</v>
      </c>
      <c r="AL37" s="29">
        <f>G37+L37+Q37+V37+AA37+AF37</f>
        <v>0</v>
      </c>
      <c r="AM37" s="30">
        <f>H37+M37+R37+W37+AB37+AG37</f>
        <v>2</v>
      </c>
    </row>
    <row r="38" spans="1:39" s="2" customFormat="1" ht="21" customHeight="1">
      <c r="A38" s="17">
        <v>6</v>
      </c>
      <c r="B38" s="32" t="s">
        <v>64</v>
      </c>
      <c r="C38" s="57" t="s">
        <v>57</v>
      </c>
      <c r="D38" s="21"/>
      <c r="E38" s="21"/>
      <c r="F38" s="21"/>
      <c r="G38" s="21"/>
      <c r="H38" s="22"/>
      <c r="I38" s="59"/>
      <c r="J38" s="31">
        <v>45</v>
      </c>
      <c r="K38" s="31"/>
      <c r="L38" s="31"/>
      <c r="M38" s="34">
        <v>2</v>
      </c>
      <c r="N38" s="25"/>
      <c r="O38" s="25">
        <v>45</v>
      </c>
      <c r="P38" s="25"/>
      <c r="Q38" s="25"/>
      <c r="R38" s="22">
        <v>2</v>
      </c>
      <c r="S38" s="56"/>
      <c r="T38" s="26"/>
      <c r="U38" s="26"/>
      <c r="V38" s="26"/>
      <c r="W38" s="24"/>
      <c r="X38" s="106"/>
      <c r="Y38" s="106"/>
      <c r="Z38" s="106"/>
      <c r="AA38" s="106"/>
      <c r="AB38" s="22"/>
      <c r="AC38" s="109"/>
      <c r="AD38" s="109"/>
      <c r="AE38" s="109"/>
      <c r="AF38" s="109"/>
      <c r="AG38" s="24"/>
      <c r="AH38" s="18">
        <f t="shared" si="9"/>
        <v>90</v>
      </c>
      <c r="AI38" s="29">
        <f t="shared" si="8"/>
        <v>0</v>
      </c>
      <c r="AJ38" s="29">
        <f t="shared" si="8"/>
        <v>90</v>
      </c>
      <c r="AK38" s="29">
        <f t="shared" si="8"/>
        <v>0</v>
      </c>
      <c r="AL38" s="29">
        <f t="shared" si="8"/>
        <v>0</v>
      </c>
      <c r="AM38" s="30">
        <f t="shared" si="8"/>
        <v>4</v>
      </c>
    </row>
    <row r="39" spans="1:39" s="2" customFormat="1" ht="21" customHeight="1">
      <c r="A39" s="17">
        <v>7</v>
      </c>
      <c r="B39" s="47" t="s">
        <v>65</v>
      </c>
      <c r="C39" s="48" t="s">
        <v>57</v>
      </c>
      <c r="D39" s="49"/>
      <c r="E39" s="49"/>
      <c r="F39" s="49"/>
      <c r="G39" s="49"/>
      <c r="H39" s="50"/>
      <c r="I39" s="51"/>
      <c r="J39" s="49"/>
      <c r="K39" s="49"/>
      <c r="L39" s="49"/>
      <c r="M39" s="50"/>
      <c r="N39" s="52">
        <v>15</v>
      </c>
      <c r="O39" s="52">
        <v>30</v>
      </c>
      <c r="P39" s="52"/>
      <c r="Q39" s="52"/>
      <c r="R39" s="50">
        <v>2</v>
      </c>
      <c r="S39" s="52"/>
      <c r="T39" s="52"/>
      <c r="U39" s="52"/>
      <c r="V39" s="52"/>
      <c r="W39" s="50"/>
      <c r="X39" s="110"/>
      <c r="Y39" s="110"/>
      <c r="Z39" s="110"/>
      <c r="AA39" s="110"/>
      <c r="AB39" s="50"/>
      <c r="AC39" s="110"/>
      <c r="AD39" s="110"/>
      <c r="AE39" s="110"/>
      <c r="AF39" s="110"/>
      <c r="AG39" s="50"/>
      <c r="AH39" s="18">
        <f t="shared" si="9"/>
        <v>45</v>
      </c>
      <c r="AI39" s="29">
        <f t="shared" ref="AI39:AM53" si="10">D39+I39+N39+S39+X39+AC39</f>
        <v>15</v>
      </c>
      <c r="AJ39" s="29">
        <f t="shared" si="10"/>
        <v>30</v>
      </c>
      <c r="AK39" s="29">
        <f t="shared" si="10"/>
        <v>0</v>
      </c>
      <c r="AL39" s="29">
        <f t="shared" si="10"/>
        <v>0</v>
      </c>
      <c r="AM39" s="30">
        <f t="shared" si="10"/>
        <v>2</v>
      </c>
    </row>
    <row r="40" spans="1:39" s="2" customFormat="1" ht="21" customHeight="1">
      <c r="A40" s="17">
        <v>8</v>
      </c>
      <c r="B40" s="32" t="s">
        <v>66</v>
      </c>
      <c r="C40" s="48" t="s">
        <v>55</v>
      </c>
      <c r="D40" s="21"/>
      <c r="E40" s="21"/>
      <c r="F40" s="21"/>
      <c r="G40" s="21"/>
      <c r="H40" s="22"/>
      <c r="I40" s="53"/>
      <c r="J40" s="31"/>
      <c r="K40" s="31"/>
      <c r="L40" s="31"/>
      <c r="M40" s="34"/>
      <c r="N40" s="25">
        <v>15</v>
      </c>
      <c r="O40" s="25">
        <v>45</v>
      </c>
      <c r="P40" s="25"/>
      <c r="Q40" s="25"/>
      <c r="R40" s="22">
        <v>4</v>
      </c>
      <c r="S40" s="26"/>
      <c r="T40" s="26"/>
      <c r="U40" s="26"/>
      <c r="V40" s="26"/>
      <c r="W40" s="78"/>
      <c r="X40" s="106"/>
      <c r="Y40" s="106"/>
      <c r="Z40" s="106"/>
      <c r="AA40" s="106"/>
      <c r="AB40" s="22"/>
      <c r="AC40" s="109"/>
      <c r="AD40" s="109"/>
      <c r="AE40" s="109"/>
      <c r="AF40" s="109"/>
      <c r="AG40" s="24"/>
      <c r="AH40" s="18">
        <f t="shared" si="9"/>
        <v>60</v>
      </c>
      <c r="AI40" s="54">
        <f t="shared" ref="AI40" si="11">D40+I40+N40+S40+X40+AC40</f>
        <v>15</v>
      </c>
      <c r="AJ40" s="54">
        <f t="shared" si="10"/>
        <v>45</v>
      </c>
      <c r="AK40" s="54">
        <f t="shared" si="10"/>
        <v>0</v>
      </c>
      <c r="AL40" s="54">
        <f t="shared" si="10"/>
        <v>0</v>
      </c>
      <c r="AM40" s="55">
        <f t="shared" si="10"/>
        <v>4</v>
      </c>
    </row>
    <row r="41" spans="1:39" s="2" customFormat="1" ht="21" customHeight="1">
      <c r="A41" s="17">
        <v>9</v>
      </c>
      <c r="B41" s="32" t="s">
        <v>67</v>
      </c>
      <c r="C41" s="57" t="s">
        <v>57</v>
      </c>
      <c r="D41" s="21"/>
      <c r="E41" s="21"/>
      <c r="F41" s="21"/>
      <c r="G41" s="21"/>
      <c r="H41" s="22"/>
      <c r="I41" s="53"/>
      <c r="J41" s="31"/>
      <c r="K41" s="31"/>
      <c r="L41" s="31"/>
      <c r="M41" s="34"/>
      <c r="N41" s="25">
        <v>15</v>
      </c>
      <c r="O41" s="25">
        <v>30</v>
      </c>
      <c r="P41" s="25"/>
      <c r="Q41" s="25"/>
      <c r="R41" s="22">
        <v>2</v>
      </c>
      <c r="S41" s="56"/>
      <c r="T41" s="26"/>
      <c r="U41" s="26"/>
      <c r="V41" s="26"/>
      <c r="W41" s="24"/>
      <c r="X41" s="106"/>
      <c r="Y41" s="106"/>
      <c r="Z41" s="106"/>
      <c r="AA41" s="106"/>
      <c r="AB41" s="22"/>
      <c r="AC41" s="109"/>
      <c r="AD41" s="109"/>
      <c r="AE41" s="109"/>
      <c r="AF41" s="109"/>
      <c r="AG41" s="24"/>
      <c r="AH41" s="18">
        <f t="shared" si="9"/>
        <v>45</v>
      </c>
      <c r="AI41" s="29">
        <f t="shared" si="10"/>
        <v>15</v>
      </c>
      <c r="AJ41" s="29">
        <f t="shared" si="10"/>
        <v>30</v>
      </c>
      <c r="AK41" s="29">
        <f t="shared" si="10"/>
        <v>0</v>
      </c>
      <c r="AL41" s="29">
        <f t="shared" si="10"/>
        <v>0</v>
      </c>
      <c r="AM41" s="30">
        <f t="shared" si="10"/>
        <v>2</v>
      </c>
    </row>
    <row r="42" spans="1:39" s="2" customFormat="1" ht="21" customHeight="1">
      <c r="A42" s="17">
        <v>10</v>
      </c>
      <c r="B42" s="32" t="s">
        <v>68</v>
      </c>
      <c r="C42" s="48" t="s">
        <v>69</v>
      </c>
      <c r="D42" s="21"/>
      <c r="E42" s="21"/>
      <c r="F42" s="21"/>
      <c r="G42" s="21"/>
      <c r="H42" s="22"/>
      <c r="I42" s="53"/>
      <c r="J42" s="31"/>
      <c r="K42" s="31"/>
      <c r="L42" s="31"/>
      <c r="M42" s="34"/>
      <c r="N42" s="25"/>
      <c r="O42" s="25"/>
      <c r="P42" s="25"/>
      <c r="Q42" s="25"/>
      <c r="R42" s="22"/>
      <c r="S42" s="26">
        <v>15</v>
      </c>
      <c r="T42" s="26">
        <v>45</v>
      </c>
      <c r="U42" s="26"/>
      <c r="V42" s="26"/>
      <c r="W42" s="78">
        <v>3</v>
      </c>
      <c r="X42" s="106"/>
      <c r="Y42" s="106"/>
      <c r="Z42" s="106"/>
      <c r="AA42" s="106"/>
      <c r="AB42" s="22"/>
      <c r="AC42" s="109"/>
      <c r="AD42" s="109"/>
      <c r="AE42" s="109"/>
      <c r="AF42" s="109"/>
      <c r="AG42" s="24"/>
      <c r="AH42" s="18">
        <f t="shared" si="9"/>
        <v>60</v>
      </c>
      <c r="AI42" s="29">
        <f t="shared" si="10"/>
        <v>15</v>
      </c>
      <c r="AJ42" s="29">
        <f t="shared" si="10"/>
        <v>45</v>
      </c>
      <c r="AK42" s="29">
        <f t="shared" si="10"/>
        <v>0</v>
      </c>
      <c r="AL42" s="29">
        <f t="shared" si="10"/>
        <v>0</v>
      </c>
      <c r="AM42" s="30">
        <f t="shared" si="10"/>
        <v>3</v>
      </c>
    </row>
    <row r="43" spans="1:39" s="2" customFormat="1" ht="21" customHeight="1">
      <c r="A43" s="17">
        <v>11</v>
      </c>
      <c r="B43" s="32" t="s">
        <v>70</v>
      </c>
      <c r="C43" s="48" t="s">
        <v>31</v>
      </c>
      <c r="D43" s="21"/>
      <c r="E43" s="21"/>
      <c r="F43" s="21"/>
      <c r="G43" s="21"/>
      <c r="H43" s="22"/>
      <c r="I43" s="53"/>
      <c r="J43" s="31"/>
      <c r="K43" s="31"/>
      <c r="L43" s="31"/>
      <c r="M43" s="34"/>
      <c r="N43" s="25"/>
      <c r="O43" s="25"/>
      <c r="P43" s="25"/>
      <c r="Q43" s="25"/>
      <c r="R43" s="22"/>
      <c r="S43" s="56">
        <v>15</v>
      </c>
      <c r="T43" s="26">
        <v>45</v>
      </c>
      <c r="U43" s="26"/>
      <c r="V43" s="26"/>
      <c r="W43" s="78">
        <v>4</v>
      </c>
      <c r="X43" s="106"/>
      <c r="Y43" s="106"/>
      <c r="Z43" s="106"/>
      <c r="AA43" s="106"/>
      <c r="AB43" s="22"/>
      <c r="AC43" s="109"/>
      <c r="AD43" s="109"/>
      <c r="AE43" s="109"/>
      <c r="AF43" s="109"/>
      <c r="AG43" s="24"/>
      <c r="AH43" s="18">
        <f t="shared" si="9"/>
        <v>60</v>
      </c>
      <c r="AI43" s="29">
        <f t="shared" si="10"/>
        <v>15</v>
      </c>
      <c r="AJ43" s="29">
        <f t="shared" si="10"/>
        <v>45</v>
      </c>
      <c r="AK43" s="29">
        <f t="shared" si="10"/>
        <v>0</v>
      </c>
      <c r="AL43" s="29">
        <f t="shared" si="10"/>
        <v>0</v>
      </c>
      <c r="AM43" s="30">
        <f t="shared" si="10"/>
        <v>4</v>
      </c>
    </row>
    <row r="44" spans="1:39" s="2" customFormat="1" ht="21" customHeight="1">
      <c r="A44" s="17">
        <v>12</v>
      </c>
      <c r="B44" s="32" t="s">
        <v>71</v>
      </c>
      <c r="C44" s="57" t="s">
        <v>31</v>
      </c>
      <c r="D44" s="21"/>
      <c r="E44" s="21"/>
      <c r="F44" s="21"/>
      <c r="G44" s="21"/>
      <c r="H44" s="22"/>
      <c r="I44" s="53"/>
      <c r="J44" s="31"/>
      <c r="K44" s="31"/>
      <c r="L44" s="31"/>
      <c r="M44" s="34"/>
      <c r="N44" s="25"/>
      <c r="O44" s="25"/>
      <c r="P44" s="25"/>
      <c r="Q44" s="25"/>
      <c r="R44" s="22"/>
      <c r="S44" s="56">
        <v>15</v>
      </c>
      <c r="T44" s="26">
        <v>30</v>
      </c>
      <c r="U44" s="26"/>
      <c r="V44" s="26"/>
      <c r="W44" s="78">
        <v>3</v>
      </c>
      <c r="X44" s="106"/>
      <c r="Y44" s="106"/>
      <c r="Z44" s="106"/>
      <c r="AA44" s="106"/>
      <c r="AB44" s="22"/>
      <c r="AC44" s="109"/>
      <c r="AD44" s="109"/>
      <c r="AE44" s="109"/>
      <c r="AF44" s="109"/>
      <c r="AG44" s="24"/>
      <c r="AH44" s="18">
        <f t="shared" si="9"/>
        <v>45</v>
      </c>
      <c r="AI44" s="29">
        <f t="shared" si="10"/>
        <v>15</v>
      </c>
      <c r="AJ44" s="29">
        <f t="shared" si="10"/>
        <v>30</v>
      </c>
      <c r="AK44" s="29">
        <f t="shared" si="10"/>
        <v>0</v>
      </c>
      <c r="AL44" s="29">
        <f t="shared" si="10"/>
        <v>0</v>
      </c>
      <c r="AM44" s="30">
        <f t="shared" si="10"/>
        <v>3</v>
      </c>
    </row>
    <row r="45" spans="1:39" s="2" customFormat="1" ht="21" customHeight="1">
      <c r="A45" s="17">
        <v>13</v>
      </c>
      <c r="B45" s="32" t="s">
        <v>72</v>
      </c>
      <c r="C45" s="57" t="s">
        <v>69</v>
      </c>
      <c r="D45" s="21"/>
      <c r="E45" s="21"/>
      <c r="F45" s="21"/>
      <c r="G45" s="21"/>
      <c r="H45" s="22"/>
      <c r="I45" s="53"/>
      <c r="J45" s="31"/>
      <c r="K45" s="31"/>
      <c r="L45" s="31"/>
      <c r="M45" s="34"/>
      <c r="N45" s="25"/>
      <c r="O45" s="25"/>
      <c r="P45" s="25"/>
      <c r="Q45" s="25"/>
      <c r="R45" s="22"/>
      <c r="S45" s="56">
        <v>15</v>
      </c>
      <c r="T45" s="26">
        <v>30</v>
      </c>
      <c r="U45" s="26"/>
      <c r="V45" s="26"/>
      <c r="W45" s="24">
        <v>2</v>
      </c>
      <c r="X45" s="106"/>
      <c r="Y45" s="106"/>
      <c r="Z45" s="106"/>
      <c r="AA45" s="106"/>
      <c r="AB45" s="22"/>
      <c r="AC45" s="109"/>
      <c r="AD45" s="109"/>
      <c r="AE45" s="109"/>
      <c r="AF45" s="109"/>
      <c r="AG45" s="24"/>
      <c r="AH45" s="18">
        <f>AI45+AJ45+AK45+AL45</f>
        <v>45</v>
      </c>
      <c r="AI45" s="29">
        <f t="shared" si="10"/>
        <v>15</v>
      </c>
      <c r="AJ45" s="29">
        <f t="shared" si="10"/>
        <v>30</v>
      </c>
      <c r="AK45" s="29">
        <f t="shared" si="10"/>
        <v>0</v>
      </c>
      <c r="AL45" s="29">
        <f t="shared" si="10"/>
        <v>0</v>
      </c>
      <c r="AM45" s="30">
        <f t="shared" si="10"/>
        <v>2</v>
      </c>
    </row>
    <row r="46" spans="1:39" s="2" customFormat="1" ht="21" customHeight="1">
      <c r="A46" s="17">
        <v>14</v>
      </c>
      <c r="B46" s="32" t="s">
        <v>73</v>
      </c>
      <c r="C46" s="57" t="s">
        <v>69</v>
      </c>
      <c r="D46" s="21"/>
      <c r="E46" s="21"/>
      <c r="F46" s="21"/>
      <c r="G46" s="21"/>
      <c r="H46" s="22"/>
      <c r="I46" s="53"/>
      <c r="J46" s="31"/>
      <c r="K46" s="31"/>
      <c r="L46" s="31"/>
      <c r="M46" s="34"/>
      <c r="N46" s="25"/>
      <c r="O46" s="25"/>
      <c r="P46" s="25"/>
      <c r="Q46" s="25"/>
      <c r="R46" s="22"/>
      <c r="S46" s="56"/>
      <c r="T46" s="26">
        <v>30</v>
      </c>
      <c r="U46" s="26"/>
      <c r="V46" s="26"/>
      <c r="W46" s="24">
        <v>2</v>
      </c>
      <c r="X46" s="106"/>
      <c r="Y46" s="106"/>
      <c r="Z46" s="106"/>
      <c r="AA46" s="106"/>
      <c r="AB46" s="22"/>
      <c r="AC46" s="109"/>
      <c r="AD46" s="109"/>
      <c r="AE46" s="109"/>
      <c r="AF46" s="109"/>
      <c r="AG46" s="24"/>
      <c r="AH46" s="18">
        <f t="shared" si="9"/>
        <v>30</v>
      </c>
      <c r="AI46" s="29">
        <f t="shared" si="10"/>
        <v>0</v>
      </c>
      <c r="AJ46" s="29">
        <f t="shared" si="10"/>
        <v>30</v>
      </c>
      <c r="AK46" s="29">
        <f t="shared" si="10"/>
        <v>0</v>
      </c>
      <c r="AL46" s="29">
        <f t="shared" si="10"/>
        <v>0</v>
      </c>
      <c r="AM46" s="30">
        <f t="shared" si="10"/>
        <v>2</v>
      </c>
    </row>
    <row r="47" spans="1:39" s="2" customFormat="1" ht="21" customHeight="1">
      <c r="A47" s="17">
        <v>15</v>
      </c>
      <c r="B47" s="32" t="s">
        <v>74</v>
      </c>
      <c r="C47" s="57" t="s">
        <v>75</v>
      </c>
      <c r="D47" s="21"/>
      <c r="E47" s="21"/>
      <c r="F47" s="21"/>
      <c r="G47" s="21"/>
      <c r="H47" s="22"/>
      <c r="I47" s="53"/>
      <c r="J47" s="31"/>
      <c r="K47" s="31"/>
      <c r="L47" s="31"/>
      <c r="M47" s="34"/>
      <c r="N47" s="25"/>
      <c r="O47" s="25"/>
      <c r="P47" s="25"/>
      <c r="Q47" s="25"/>
      <c r="R47" s="22"/>
      <c r="S47" s="56"/>
      <c r="T47" s="26"/>
      <c r="U47" s="26"/>
      <c r="V47" s="28">
        <v>30</v>
      </c>
      <c r="W47" s="24">
        <v>2</v>
      </c>
      <c r="X47" s="106"/>
      <c r="Y47" s="106"/>
      <c r="Z47" s="106"/>
      <c r="AA47" s="106">
        <v>30</v>
      </c>
      <c r="AB47" s="22">
        <v>2</v>
      </c>
      <c r="AC47" s="109"/>
      <c r="AD47" s="109"/>
      <c r="AE47" s="109"/>
      <c r="AF47" s="109">
        <v>30</v>
      </c>
      <c r="AG47" s="24">
        <v>2</v>
      </c>
      <c r="AH47" s="18">
        <f t="shared" si="9"/>
        <v>90</v>
      </c>
      <c r="AI47" s="29">
        <f t="shared" si="10"/>
        <v>0</v>
      </c>
      <c r="AJ47" s="29">
        <f t="shared" si="10"/>
        <v>0</v>
      </c>
      <c r="AK47" s="29">
        <f t="shared" si="10"/>
        <v>0</v>
      </c>
      <c r="AL47" s="29">
        <f t="shared" si="10"/>
        <v>90</v>
      </c>
      <c r="AM47" s="30">
        <f t="shared" si="10"/>
        <v>6</v>
      </c>
    </row>
    <row r="48" spans="1:39" s="2" customFormat="1" ht="21" customHeight="1">
      <c r="A48" s="17">
        <v>16</v>
      </c>
      <c r="B48" s="32" t="s">
        <v>76</v>
      </c>
      <c r="C48" s="57" t="s">
        <v>77</v>
      </c>
      <c r="D48" s="21"/>
      <c r="E48" s="21"/>
      <c r="F48" s="21"/>
      <c r="G48" s="21"/>
      <c r="H48" s="22"/>
      <c r="I48" s="53"/>
      <c r="J48" s="31"/>
      <c r="K48" s="31"/>
      <c r="L48" s="31"/>
      <c r="M48" s="34"/>
      <c r="N48" s="25"/>
      <c r="O48" s="25"/>
      <c r="P48" s="25"/>
      <c r="Q48" s="25"/>
      <c r="R48" s="22"/>
      <c r="S48" s="56"/>
      <c r="T48" s="26"/>
      <c r="U48" s="26"/>
      <c r="V48" s="26"/>
      <c r="W48" s="24"/>
      <c r="X48" s="106">
        <v>15</v>
      </c>
      <c r="Y48" s="106">
        <v>45</v>
      </c>
      <c r="Z48" s="106"/>
      <c r="AA48" s="106"/>
      <c r="AB48" s="22">
        <v>3</v>
      </c>
      <c r="AC48" s="109"/>
      <c r="AD48" s="109"/>
      <c r="AE48" s="109"/>
      <c r="AF48" s="109"/>
      <c r="AG48" s="24"/>
      <c r="AH48" s="18">
        <f t="shared" si="9"/>
        <v>60</v>
      </c>
      <c r="AI48" s="29">
        <f t="shared" si="10"/>
        <v>15</v>
      </c>
      <c r="AJ48" s="29">
        <f t="shared" si="10"/>
        <v>45</v>
      </c>
      <c r="AK48" s="29">
        <f t="shared" si="10"/>
        <v>0</v>
      </c>
      <c r="AL48" s="29">
        <f t="shared" si="10"/>
        <v>0</v>
      </c>
      <c r="AM48" s="30">
        <f t="shared" si="10"/>
        <v>3</v>
      </c>
    </row>
    <row r="49" spans="1:39" s="2" customFormat="1" ht="21" customHeight="1">
      <c r="A49" s="17">
        <v>17</v>
      </c>
      <c r="B49" s="32" t="s">
        <v>78</v>
      </c>
      <c r="C49" s="57" t="s">
        <v>79</v>
      </c>
      <c r="D49" s="21"/>
      <c r="E49" s="21"/>
      <c r="F49" s="21"/>
      <c r="G49" s="21"/>
      <c r="H49" s="22"/>
      <c r="I49" s="53"/>
      <c r="J49" s="31"/>
      <c r="K49" s="31"/>
      <c r="L49" s="31"/>
      <c r="M49" s="34"/>
      <c r="N49" s="25"/>
      <c r="O49" s="25"/>
      <c r="P49" s="25"/>
      <c r="Q49" s="25"/>
      <c r="R49" s="22"/>
      <c r="S49" s="56"/>
      <c r="T49" s="26"/>
      <c r="U49" s="26"/>
      <c r="V49" s="26"/>
      <c r="W49" s="24"/>
      <c r="X49" s="106">
        <v>15</v>
      </c>
      <c r="Y49" s="106">
        <v>15</v>
      </c>
      <c r="Z49" s="106"/>
      <c r="AA49" s="106"/>
      <c r="AB49" s="22">
        <v>2</v>
      </c>
      <c r="AC49" s="109"/>
      <c r="AD49" s="109"/>
      <c r="AE49" s="109"/>
      <c r="AF49" s="109"/>
      <c r="AG49" s="24"/>
      <c r="AH49" s="18">
        <f t="shared" si="9"/>
        <v>30</v>
      </c>
      <c r="AI49" s="29">
        <f t="shared" si="10"/>
        <v>15</v>
      </c>
      <c r="AJ49" s="29">
        <f t="shared" si="10"/>
        <v>15</v>
      </c>
      <c r="AK49" s="29">
        <f t="shared" si="10"/>
        <v>0</v>
      </c>
      <c r="AL49" s="29">
        <f t="shared" si="10"/>
        <v>0</v>
      </c>
      <c r="AM49" s="30">
        <f t="shared" si="10"/>
        <v>2</v>
      </c>
    </row>
    <row r="50" spans="1:39" s="2" customFormat="1" ht="21" customHeight="1">
      <c r="A50" s="17">
        <v>18</v>
      </c>
      <c r="B50" s="32" t="s">
        <v>80</v>
      </c>
      <c r="C50" s="57" t="s">
        <v>79</v>
      </c>
      <c r="D50" s="21"/>
      <c r="E50" s="21"/>
      <c r="F50" s="21"/>
      <c r="G50" s="21"/>
      <c r="H50" s="22"/>
      <c r="I50" s="53"/>
      <c r="J50" s="31"/>
      <c r="K50" s="31"/>
      <c r="L50" s="31"/>
      <c r="M50" s="34"/>
      <c r="N50" s="25"/>
      <c r="O50" s="25"/>
      <c r="P50" s="25"/>
      <c r="Q50" s="25"/>
      <c r="R50" s="22"/>
      <c r="S50" s="56"/>
      <c r="T50" s="26"/>
      <c r="U50" s="26"/>
      <c r="V50" s="26"/>
      <c r="W50" s="24"/>
      <c r="X50" s="106"/>
      <c r="Y50" s="106">
        <v>30</v>
      </c>
      <c r="Z50" s="106"/>
      <c r="AA50" s="106"/>
      <c r="AB50" s="22">
        <v>2</v>
      </c>
      <c r="AC50" s="109"/>
      <c r="AD50" s="109"/>
      <c r="AE50" s="109"/>
      <c r="AF50" s="109"/>
      <c r="AG50" s="24"/>
      <c r="AH50" s="18">
        <f t="shared" si="9"/>
        <v>30</v>
      </c>
      <c r="AI50" s="29">
        <f t="shared" si="10"/>
        <v>0</v>
      </c>
      <c r="AJ50" s="29">
        <f t="shared" si="10"/>
        <v>30</v>
      </c>
      <c r="AK50" s="29">
        <f t="shared" si="10"/>
        <v>0</v>
      </c>
      <c r="AL50" s="29">
        <f t="shared" si="10"/>
        <v>0</v>
      </c>
      <c r="AM50" s="30">
        <f t="shared" si="10"/>
        <v>2</v>
      </c>
    </row>
    <row r="51" spans="1:39" s="2" customFormat="1" ht="21" customHeight="1">
      <c r="A51" s="17">
        <v>19</v>
      </c>
      <c r="B51" s="32" t="s">
        <v>81</v>
      </c>
      <c r="C51" s="57" t="s">
        <v>79</v>
      </c>
      <c r="D51" s="21"/>
      <c r="E51" s="21"/>
      <c r="F51" s="21"/>
      <c r="G51" s="21"/>
      <c r="H51" s="22"/>
      <c r="I51" s="53"/>
      <c r="J51" s="31"/>
      <c r="K51" s="31"/>
      <c r="L51" s="31"/>
      <c r="M51" s="34"/>
      <c r="N51" s="25"/>
      <c r="O51" s="25"/>
      <c r="P51" s="25"/>
      <c r="Q51" s="25"/>
      <c r="R51" s="22"/>
      <c r="S51" s="56"/>
      <c r="T51" s="26"/>
      <c r="U51" s="26"/>
      <c r="V51" s="26"/>
      <c r="W51" s="24"/>
      <c r="X51" s="106"/>
      <c r="Y51" s="106">
        <v>30</v>
      </c>
      <c r="Z51" s="106"/>
      <c r="AA51" s="106"/>
      <c r="AB51" s="22">
        <v>2</v>
      </c>
      <c r="AC51" s="109"/>
      <c r="AD51" s="109"/>
      <c r="AE51" s="109"/>
      <c r="AF51" s="109"/>
      <c r="AG51" s="24"/>
      <c r="AH51" s="18">
        <f t="shared" si="9"/>
        <v>30</v>
      </c>
      <c r="AI51" s="29">
        <f t="shared" si="10"/>
        <v>0</v>
      </c>
      <c r="AJ51" s="29">
        <f t="shared" si="10"/>
        <v>30</v>
      </c>
      <c r="AK51" s="29">
        <f t="shared" si="10"/>
        <v>0</v>
      </c>
      <c r="AL51" s="29">
        <f t="shared" si="10"/>
        <v>0</v>
      </c>
      <c r="AM51" s="30">
        <f t="shared" si="10"/>
        <v>2</v>
      </c>
    </row>
    <row r="52" spans="1:39" s="2" customFormat="1" ht="21" customHeight="1">
      <c r="A52" s="17">
        <v>20</v>
      </c>
      <c r="B52" s="47" t="s">
        <v>82</v>
      </c>
      <c r="C52" s="48" t="s">
        <v>75</v>
      </c>
      <c r="D52" s="49"/>
      <c r="E52" s="49"/>
      <c r="F52" s="49"/>
      <c r="G52" s="49"/>
      <c r="H52" s="50"/>
      <c r="I52" s="51"/>
      <c r="J52" s="49"/>
      <c r="K52" s="49"/>
      <c r="L52" s="49"/>
      <c r="M52" s="50"/>
      <c r="N52" s="52"/>
      <c r="O52" s="52"/>
      <c r="P52" s="52"/>
      <c r="Q52" s="52"/>
      <c r="R52" s="50"/>
      <c r="S52" s="52"/>
      <c r="T52" s="52"/>
      <c r="U52" s="52"/>
      <c r="V52" s="52"/>
      <c r="W52" s="50"/>
      <c r="X52" s="110"/>
      <c r="Y52" s="110"/>
      <c r="Z52" s="110"/>
      <c r="AA52" s="110"/>
      <c r="AB52" s="50"/>
      <c r="AC52" s="110">
        <v>15</v>
      </c>
      <c r="AD52" s="110">
        <v>15</v>
      </c>
      <c r="AE52" s="110"/>
      <c r="AF52" s="110"/>
      <c r="AG52" s="50">
        <v>2</v>
      </c>
      <c r="AH52" s="18">
        <f t="shared" si="9"/>
        <v>30</v>
      </c>
      <c r="AI52" s="29">
        <f t="shared" si="10"/>
        <v>15</v>
      </c>
      <c r="AJ52" s="29">
        <f t="shared" si="10"/>
        <v>15</v>
      </c>
      <c r="AK52" s="29">
        <f t="shared" si="10"/>
        <v>0</v>
      </c>
      <c r="AL52" s="29">
        <f t="shared" si="10"/>
        <v>0</v>
      </c>
      <c r="AM52" s="30">
        <f t="shared" si="10"/>
        <v>2</v>
      </c>
    </row>
    <row r="53" spans="1:39" s="2" customFormat="1" ht="21" customHeight="1">
      <c r="A53" s="17">
        <v>21</v>
      </c>
      <c r="B53" s="32" t="s">
        <v>83</v>
      </c>
      <c r="C53" s="57" t="s">
        <v>75</v>
      </c>
      <c r="D53" s="21"/>
      <c r="E53" s="21"/>
      <c r="F53" s="21"/>
      <c r="G53" s="21"/>
      <c r="H53" s="22"/>
      <c r="I53" s="53"/>
      <c r="J53" s="31"/>
      <c r="K53" s="31"/>
      <c r="L53" s="31"/>
      <c r="M53" s="34"/>
      <c r="N53" s="25"/>
      <c r="O53" s="25"/>
      <c r="P53" s="25"/>
      <c r="Q53" s="25"/>
      <c r="R53" s="22"/>
      <c r="S53" s="56"/>
      <c r="T53" s="26"/>
      <c r="U53" s="26"/>
      <c r="V53" s="26"/>
      <c r="W53" s="24"/>
      <c r="X53" s="106"/>
      <c r="Y53" s="106"/>
      <c r="Z53" s="106"/>
      <c r="AA53" s="106"/>
      <c r="AB53" s="22"/>
      <c r="AC53" s="109">
        <v>30</v>
      </c>
      <c r="AD53" s="109"/>
      <c r="AE53" s="109"/>
      <c r="AF53" s="109"/>
      <c r="AG53" s="24">
        <v>2</v>
      </c>
      <c r="AH53" s="18">
        <f t="shared" si="9"/>
        <v>30</v>
      </c>
      <c r="AI53" s="29">
        <f t="shared" si="10"/>
        <v>30</v>
      </c>
      <c r="AJ53" s="29">
        <f t="shared" si="10"/>
        <v>0</v>
      </c>
      <c r="AK53" s="29">
        <f t="shared" si="10"/>
        <v>0</v>
      </c>
      <c r="AL53" s="29">
        <f t="shared" si="10"/>
        <v>0</v>
      </c>
      <c r="AM53" s="30">
        <f>H53+M53+R53+W53+AB53+AG53</f>
        <v>2</v>
      </c>
    </row>
    <row r="54" spans="1:39" s="2" customFormat="1" ht="21" customHeight="1">
      <c r="A54" s="17">
        <v>22</v>
      </c>
      <c r="B54" s="32" t="s">
        <v>84</v>
      </c>
      <c r="C54" s="57" t="s">
        <v>75</v>
      </c>
      <c r="D54" s="21"/>
      <c r="E54" s="21"/>
      <c r="F54" s="21"/>
      <c r="G54" s="21"/>
      <c r="H54" s="22"/>
      <c r="I54" s="53"/>
      <c r="J54" s="31"/>
      <c r="K54" s="31"/>
      <c r="L54" s="31"/>
      <c r="M54" s="34"/>
      <c r="N54" s="25"/>
      <c r="O54" s="25"/>
      <c r="P54" s="25"/>
      <c r="Q54" s="25"/>
      <c r="R54" s="22"/>
      <c r="S54" s="56"/>
      <c r="T54" s="26"/>
      <c r="U54" s="26"/>
      <c r="V54" s="26"/>
      <c r="W54" s="24"/>
      <c r="X54" s="106"/>
      <c r="Y54" s="106"/>
      <c r="Z54" s="106"/>
      <c r="AA54" s="106"/>
      <c r="AB54" s="22"/>
      <c r="AC54" s="112"/>
      <c r="AD54" s="111">
        <v>30</v>
      </c>
      <c r="AE54" s="111"/>
      <c r="AF54" s="111"/>
      <c r="AG54" s="34">
        <v>2</v>
      </c>
      <c r="AH54" s="18">
        <f t="shared" si="9"/>
        <v>30</v>
      </c>
      <c r="AI54" s="29">
        <f t="shared" ref="AI54:AM55" si="12">D54+I54+N54+S54+X54+AC54</f>
        <v>0</v>
      </c>
      <c r="AJ54" s="29">
        <f t="shared" si="12"/>
        <v>30</v>
      </c>
      <c r="AK54" s="29">
        <f t="shared" si="12"/>
        <v>0</v>
      </c>
      <c r="AL54" s="29">
        <f t="shared" si="12"/>
        <v>0</v>
      </c>
      <c r="AM54" s="30">
        <f t="shared" si="12"/>
        <v>2</v>
      </c>
    </row>
    <row r="55" spans="1:39" s="2" customFormat="1" ht="21" customHeight="1">
      <c r="A55" s="17">
        <v>23</v>
      </c>
      <c r="B55" s="32" t="s">
        <v>85</v>
      </c>
      <c r="C55" s="57" t="s">
        <v>75</v>
      </c>
      <c r="D55" s="21"/>
      <c r="E55" s="21"/>
      <c r="F55" s="21"/>
      <c r="G55" s="21"/>
      <c r="H55" s="22"/>
      <c r="I55" s="53"/>
      <c r="J55" s="31"/>
      <c r="K55" s="31"/>
      <c r="L55" s="31"/>
      <c r="M55" s="34"/>
      <c r="N55" s="25"/>
      <c r="O55" s="25"/>
      <c r="P55" s="25"/>
      <c r="Q55" s="25"/>
      <c r="R55" s="22"/>
      <c r="S55" s="56"/>
      <c r="T55" s="26"/>
      <c r="U55" s="26"/>
      <c r="V55" s="26"/>
      <c r="W55" s="24"/>
      <c r="X55" s="106"/>
      <c r="Y55" s="106"/>
      <c r="Z55" s="106"/>
      <c r="AA55" s="106"/>
      <c r="AB55" s="22"/>
      <c r="AC55" s="109"/>
      <c r="AD55" s="109"/>
      <c r="AE55" s="109"/>
      <c r="AF55" s="109"/>
      <c r="AG55" s="24">
        <v>4</v>
      </c>
      <c r="AH55" s="18">
        <f t="shared" si="9"/>
        <v>0</v>
      </c>
      <c r="AI55" s="29">
        <f t="shared" si="12"/>
        <v>0</v>
      </c>
      <c r="AJ55" s="29">
        <f t="shared" si="12"/>
        <v>0</v>
      </c>
      <c r="AK55" s="29">
        <f t="shared" si="12"/>
        <v>0</v>
      </c>
      <c r="AL55" s="29">
        <f t="shared" si="12"/>
        <v>0</v>
      </c>
      <c r="AM55" s="30">
        <f t="shared" si="12"/>
        <v>4</v>
      </c>
    </row>
    <row r="56" spans="1:39" s="2" customFormat="1" ht="20.100000000000001" customHeight="1">
      <c r="A56" s="131" t="s">
        <v>86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</row>
    <row r="57" spans="1:39" s="2" customFormat="1" ht="20.100000000000001" customHeight="1">
      <c r="A57" s="130" t="s">
        <v>87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8">
        <f>AI57+AJ57+AK57+AL57</f>
        <v>420</v>
      </c>
      <c r="AI57" s="60">
        <f>SUM(AI58:AI66)</f>
        <v>105</v>
      </c>
      <c r="AJ57" s="60">
        <f>SUM(AJ58:AJ66)</f>
        <v>315</v>
      </c>
      <c r="AK57" s="60">
        <f>SUM(AK58:AK66)</f>
        <v>0</v>
      </c>
      <c r="AL57" s="60">
        <f>SUM(AL58:AL66)</f>
        <v>0</v>
      </c>
      <c r="AM57" s="95">
        <f>SUM(AM58:AM66)</f>
        <v>28</v>
      </c>
    </row>
    <row r="58" spans="1:39" s="93" customFormat="1" ht="21" customHeight="1">
      <c r="A58" s="89">
        <v>1</v>
      </c>
      <c r="B58" s="32" t="s">
        <v>88</v>
      </c>
      <c r="C58" s="48" t="s">
        <v>31</v>
      </c>
      <c r="D58" s="63"/>
      <c r="E58" s="63"/>
      <c r="F58" s="63"/>
      <c r="G58" s="63"/>
      <c r="H58" s="92"/>
      <c r="I58" s="63"/>
      <c r="J58" s="63"/>
      <c r="K58" s="63"/>
      <c r="L58" s="96"/>
      <c r="M58" s="90"/>
      <c r="N58" s="25"/>
      <c r="O58" s="25"/>
      <c r="P58" s="25"/>
      <c r="Q58" s="25"/>
      <c r="R58" s="22"/>
      <c r="S58" s="56">
        <v>15</v>
      </c>
      <c r="T58" s="26">
        <v>45</v>
      </c>
      <c r="U58" s="26"/>
      <c r="V58" s="26"/>
      <c r="W58" s="78">
        <v>5</v>
      </c>
      <c r="X58" s="106"/>
      <c r="Y58" s="106"/>
      <c r="Z58" s="106"/>
      <c r="AA58" s="106"/>
      <c r="AB58" s="22"/>
      <c r="AC58" s="109"/>
      <c r="AD58" s="109"/>
      <c r="AE58" s="109"/>
      <c r="AF58" s="109"/>
      <c r="AG58" s="78"/>
      <c r="AH58" s="18">
        <f>AI58+AJ58+AK58+AL58</f>
        <v>60</v>
      </c>
      <c r="AI58" s="91">
        <f t="shared" ref="AI58:AI65" si="13">D58+I58+N58+S58+X58+AC58</f>
        <v>15</v>
      </c>
      <c r="AJ58" s="91">
        <f t="shared" ref="AJ58:AJ65" si="14">E58+J58+O58+T58+Y58+AD58</f>
        <v>45</v>
      </c>
      <c r="AK58" s="91">
        <f t="shared" ref="AK58:AK65" si="15">F58+K58+P58+U58+Z58+AE58</f>
        <v>0</v>
      </c>
      <c r="AL58" s="91">
        <f t="shared" ref="AL58:AL65" si="16">G58+L58+Q58+V58+AA58+AF58</f>
        <v>0</v>
      </c>
      <c r="AM58" s="92">
        <f t="shared" ref="AM58:AM65" si="17">H58+M58+R58+W58+AB58+AG58</f>
        <v>5</v>
      </c>
    </row>
    <row r="59" spans="1:39" s="2" customFormat="1" ht="21" customHeight="1">
      <c r="A59" s="89">
        <v>2</v>
      </c>
      <c r="B59" s="32" t="s">
        <v>89</v>
      </c>
      <c r="C59" s="57" t="s">
        <v>69</v>
      </c>
      <c r="D59" s="62"/>
      <c r="E59" s="62"/>
      <c r="F59" s="62"/>
      <c r="G59" s="63"/>
      <c r="H59" s="30"/>
      <c r="I59" s="62"/>
      <c r="J59" s="62"/>
      <c r="K59" s="62"/>
      <c r="L59" s="64"/>
      <c r="M59" s="27"/>
      <c r="N59" s="25"/>
      <c r="O59" s="25"/>
      <c r="P59" s="25"/>
      <c r="Q59" s="25"/>
      <c r="R59" s="22"/>
      <c r="S59" s="56">
        <v>15</v>
      </c>
      <c r="T59" s="26">
        <v>30</v>
      </c>
      <c r="U59" s="26"/>
      <c r="V59" s="26"/>
      <c r="W59" s="24">
        <v>2</v>
      </c>
      <c r="X59" s="106"/>
      <c r="Y59" s="106"/>
      <c r="Z59" s="106"/>
      <c r="AA59" s="106"/>
      <c r="AB59" s="22"/>
      <c r="AC59" s="111"/>
      <c r="AD59" s="28"/>
      <c r="AE59" s="28"/>
      <c r="AF59" s="28"/>
      <c r="AG59" s="24"/>
      <c r="AH59" s="18">
        <f>AI59+AJ59+AK59+AL59</f>
        <v>45</v>
      </c>
      <c r="AI59" s="29">
        <f t="shared" ref="AI59:AM60" si="18">D59+I59+N59+S59+X59+AC59</f>
        <v>15</v>
      </c>
      <c r="AJ59" s="29">
        <f t="shared" si="18"/>
        <v>30</v>
      </c>
      <c r="AK59" s="29">
        <f t="shared" si="18"/>
        <v>0</v>
      </c>
      <c r="AL59" s="29">
        <f t="shared" si="18"/>
        <v>0</v>
      </c>
      <c r="AM59" s="30">
        <f t="shared" si="18"/>
        <v>2</v>
      </c>
    </row>
    <row r="60" spans="1:39" s="2" customFormat="1" ht="21" customHeight="1">
      <c r="A60" s="89">
        <v>3</v>
      </c>
      <c r="B60" s="32" t="s">
        <v>90</v>
      </c>
      <c r="C60" s="57" t="s">
        <v>69</v>
      </c>
      <c r="D60" s="62"/>
      <c r="E60" s="62"/>
      <c r="F60" s="62"/>
      <c r="G60" s="62"/>
      <c r="H60" s="27"/>
      <c r="I60" s="62"/>
      <c r="J60" s="62"/>
      <c r="K60" s="62"/>
      <c r="L60" s="62"/>
      <c r="M60" s="27"/>
      <c r="N60" s="25"/>
      <c r="O60" s="25"/>
      <c r="P60" s="25"/>
      <c r="Q60" s="25"/>
      <c r="R60" s="22"/>
      <c r="S60" s="97"/>
      <c r="T60" s="97">
        <v>30</v>
      </c>
      <c r="U60" s="97"/>
      <c r="V60" s="97"/>
      <c r="W60" s="24">
        <v>2</v>
      </c>
      <c r="X60" s="106"/>
      <c r="Y60" s="106"/>
      <c r="Z60" s="106"/>
      <c r="AA60" s="106"/>
      <c r="AB60" s="22"/>
      <c r="AC60" s="109"/>
      <c r="AD60" s="109"/>
      <c r="AE60" s="109"/>
      <c r="AF60" s="109"/>
      <c r="AG60" s="24"/>
      <c r="AH60" s="18">
        <f>AI60+AJ60+AK60+AL60</f>
        <v>30</v>
      </c>
      <c r="AI60" s="29">
        <f t="shared" si="18"/>
        <v>0</v>
      </c>
      <c r="AJ60" s="29">
        <f t="shared" si="18"/>
        <v>30</v>
      </c>
      <c r="AK60" s="29">
        <f t="shared" si="18"/>
        <v>0</v>
      </c>
      <c r="AL60" s="29">
        <f t="shared" si="18"/>
        <v>0</v>
      </c>
      <c r="AM60" s="30">
        <f t="shared" si="18"/>
        <v>2</v>
      </c>
    </row>
    <row r="61" spans="1:39" s="2" customFormat="1" ht="21" customHeight="1">
      <c r="A61" s="89">
        <v>4</v>
      </c>
      <c r="B61" s="32" t="s">
        <v>91</v>
      </c>
      <c r="C61" s="57" t="s">
        <v>79</v>
      </c>
      <c r="D61" s="62"/>
      <c r="E61" s="62"/>
      <c r="F61" s="62"/>
      <c r="G61" s="62"/>
      <c r="H61" s="30"/>
      <c r="I61" s="62"/>
      <c r="J61" s="62"/>
      <c r="K61" s="62"/>
      <c r="L61" s="64"/>
      <c r="M61" s="27"/>
      <c r="N61" s="25"/>
      <c r="O61" s="25"/>
      <c r="P61" s="25"/>
      <c r="Q61" s="25"/>
      <c r="R61" s="22"/>
      <c r="S61" s="56"/>
      <c r="T61" s="26"/>
      <c r="U61" s="26"/>
      <c r="V61" s="26"/>
      <c r="W61" s="24"/>
      <c r="X61" s="111">
        <v>15</v>
      </c>
      <c r="Y61" s="28">
        <v>30</v>
      </c>
      <c r="Z61" s="28"/>
      <c r="AA61" s="28"/>
      <c r="AB61" s="24">
        <v>2</v>
      </c>
      <c r="AC61" s="109"/>
      <c r="AD61" s="109"/>
      <c r="AE61" s="109"/>
      <c r="AF61" s="109"/>
      <c r="AG61" s="24"/>
      <c r="AH61" s="18">
        <f t="shared" ref="AH61" si="19">AI61+AJ61+AK61+AL61</f>
        <v>45</v>
      </c>
      <c r="AI61" s="29">
        <f t="shared" ref="AI61:AM61" si="20">D61+I61+N61+S61+X61+AC61</f>
        <v>15</v>
      </c>
      <c r="AJ61" s="29">
        <f t="shared" si="20"/>
        <v>30</v>
      </c>
      <c r="AK61" s="29">
        <f t="shared" si="20"/>
        <v>0</v>
      </c>
      <c r="AL61" s="29">
        <f t="shared" si="20"/>
        <v>0</v>
      </c>
      <c r="AM61" s="30">
        <f t="shared" si="20"/>
        <v>2</v>
      </c>
    </row>
    <row r="62" spans="1:39" s="2" customFormat="1" ht="21" customHeight="1">
      <c r="A62" s="89">
        <v>5</v>
      </c>
      <c r="B62" s="32" t="s">
        <v>92</v>
      </c>
      <c r="C62" s="57" t="s">
        <v>77</v>
      </c>
      <c r="D62" s="62"/>
      <c r="E62" s="62"/>
      <c r="F62" s="62"/>
      <c r="G62" s="62"/>
      <c r="H62" s="30"/>
      <c r="I62" s="62"/>
      <c r="J62" s="62"/>
      <c r="K62" s="62"/>
      <c r="L62" s="64"/>
      <c r="M62" s="27"/>
      <c r="N62" s="25"/>
      <c r="O62" s="25"/>
      <c r="P62" s="25"/>
      <c r="Q62" s="25"/>
      <c r="R62" s="22"/>
      <c r="S62" s="56"/>
      <c r="T62" s="26"/>
      <c r="U62" s="26"/>
      <c r="V62" s="26"/>
      <c r="W62" s="24"/>
      <c r="X62" s="106">
        <v>15</v>
      </c>
      <c r="Y62" s="106">
        <v>45</v>
      </c>
      <c r="Z62" s="106"/>
      <c r="AA62" s="106"/>
      <c r="AB62" s="22">
        <v>5</v>
      </c>
      <c r="AC62" s="109"/>
      <c r="AD62" s="109"/>
      <c r="AE62" s="109"/>
      <c r="AF62" s="109"/>
      <c r="AG62" s="24"/>
      <c r="AH62" s="18">
        <f>AI62+AJ62+AK62+AL62</f>
        <v>60</v>
      </c>
      <c r="AI62" s="29">
        <f t="shared" ref="AI62:AM63" si="21">D62+I62+N62+S62+X62+AC62</f>
        <v>15</v>
      </c>
      <c r="AJ62" s="29">
        <f t="shared" si="21"/>
        <v>45</v>
      </c>
      <c r="AK62" s="29">
        <f t="shared" si="21"/>
        <v>0</v>
      </c>
      <c r="AL62" s="29">
        <f t="shared" si="21"/>
        <v>0</v>
      </c>
      <c r="AM62" s="30">
        <f t="shared" si="21"/>
        <v>5</v>
      </c>
    </row>
    <row r="63" spans="1:39" s="93" customFormat="1" ht="21" customHeight="1">
      <c r="A63" s="89">
        <v>6</v>
      </c>
      <c r="B63" s="32" t="s">
        <v>93</v>
      </c>
      <c r="C63" s="48" t="s">
        <v>79</v>
      </c>
      <c r="D63" s="63"/>
      <c r="E63" s="63"/>
      <c r="F63" s="63"/>
      <c r="G63" s="63"/>
      <c r="H63" s="90"/>
      <c r="I63" s="63"/>
      <c r="J63" s="63"/>
      <c r="K63" s="63"/>
      <c r="L63" s="63"/>
      <c r="M63" s="90"/>
      <c r="N63" s="25"/>
      <c r="O63" s="25"/>
      <c r="P63" s="25"/>
      <c r="Q63" s="25"/>
      <c r="R63" s="22"/>
      <c r="S63" s="56"/>
      <c r="T63" s="26"/>
      <c r="U63" s="26"/>
      <c r="V63" s="26"/>
      <c r="W63" s="78"/>
      <c r="X63" s="106"/>
      <c r="Y63" s="106">
        <v>30</v>
      </c>
      <c r="Z63" s="106"/>
      <c r="AA63" s="106"/>
      <c r="AB63" s="22">
        <v>2</v>
      </c>
      <c r="AC63" s="109"/>
      <c r="AD63" s="109"/>
      <c r="AE63" s="109"/>
      <c r="AF63" s="109"/>
      <c r="AG63" s="78"/>
      <c r="AH63" s="18">
        <f>AI63+AJ63+AK63+AL63</f>
        <v>30</v>
      </c>
      <c r="AI63" s="29">
        <f t="shared" si="21"/>
        <v>0</v>
      </c>
      <c r="AJ63" s="29">
        <f t="shared" si="21"/>
        <v>30</v>
      </c>
      <c r="AK63" s="29">
        <f t="shared" si="21"/>
        <v>0</v>
      </c>
      <c r="AL63" s="29">
        <f t="shared" si="21"/>
        <v>0</v>
      </c>
      <c r="AM63" s="30">
        <f t="shared" si="21"/>
        <v>2</v>
      </c>
    </row>
    <row r="64" spans="1:39" s="2" customFormat="1" ht="21" customHeight="1">
      <c r="A64" s="89">
        <v>7</v>
      </c>
      <c r="B64" s="32" t="s">
        <v>94</v>
      </c>
      <c r="C64" s="57" t="s">
        <v>95</v>
      </c>
      <c r="D64" s="62"/>
      <c r="E64" s="62"/>
      <c r="F64" s="62"/>
      <c r="G64" s="62"/>
      <c r="H64" s="30"/>
      <c r="I64" s="62"/>
      <c r="J64" s="62"/>
      <c r="K64" s="62"/>
      <c r="L64" s="64"/>
      <c r="M64" s="27"/>
      <c r="N64" s="25"/>
      <c r="O64" s="25"/>
      <c r="P64" s="25"/>
      <c r="Q64" s="25"/>
      <c r="R64" s="22"/>
      <c r="S64" s="56"/>
      <c r="T64" s="26"/>
      <c r="U64" s="26"/>
      <c r="V64" s="26"/>
      <c r="W64" s="24"/>
      <c r="X64" s="106"/>
      <c r="Y64" s="106"/>
      <c r="Z64" s="106"/>
      <c r="AA64" s="106"/>
      <c r="AB64" s="22"/>
      <c r="AC64" s="106">
        <v>15</v>
      </c>
      <c r="AD64" s="106">
        <v>15</v>
      </c>
      <c r="AE64" s="106"/>
      <c r="AF64" s="106"/>
      <c r="AG64" s="22">
        <v>3</v>
      </c>
      <c r="AH64" s="18">
        <f t="shared" ref="AH64:AH65" si="22">AI64+AJ64+AK64+AL64</f>
        <v>30</v>
      </c>
      <c r="AI64" s="29">
        <f t="shared" si="13"/>
        <v>15</v>
      </c>
      <c r="AJ64" s="29">
        <f t="shared" si="14"/>
        <v>15</v>
      </c>
      <c r="AK64" s="29">
        <f t="shared" si="15"/>
        <v>0</v>
      </c>
      <c r="AL64" s="29">
        <f t="shared" si="16"/>
        <v>0</v>
      </c>
      <c r="AM64" s="30">
        <f t="shared" si="17"/>
        <v>3</v>
      </c>
    </row>
    <row r="65" spans="1:39" s="2" customFormat="1" ht="21" customHeight="1">
      <c r="A65" s="89">
        <v>8</v>
      </c>
      <c r="B65" s="32" t="s">
        <v>96</v>
      </c>
      <c r="C65" s="57" t="s">
        <v>75</v>
      </c>
      <c r="D65" s="62"/>
      <c r="E65" s="62"/>
      <c r="F65" s="62"/>
      <c r="G65" s="62"/>
      <c r="H65" s="30"/>
      <c r="I65" s="62"/>
      <c r="J65" s="62"/>
      <c r="K65" s="62"/>
      <c r="L65" s="64"/>
      <c r="M65" s="27"/>
      <c r="N65" s="25"/>
      <c r="O65" s="25"/>
      <c r="P65" s="25"/>
      <c r="Q65" s="25"/>
      <c r="R65" s="22"/>
      <c r="S65" s="56"/>
      <c r="T65" s="26"/>
      <c r="U65" s="26"/>
      <c r="V65" s="26"/>
      <c r="W65" s="24"/>
      <c r="X65" s="106"/>
      <c r="Y65" s="106"/>
      <c r="Z65" s="106"/>
      <c r="AA65" s="106"/>
      <c r="AB65" s="22"/>
      <c r="AC65" s="109">
        <v>15</v>
      </c>
      <c r="AD65" s="109">
        <v>45</v>
      </c>
      <c r="AE65" s="109"/>
      <c r="AF65" s="109"/>
      <c r="AG65" s="24">
        <v>3</v>
      </c>
      <c r="AH65" s="18">
        <f t="shared" si="22"/>
        <v>60</v>
      </c>
      <c r="AI65" s="29">
        <f t="shared" si="13"/>
        <v>15</v>
      </c>
      <c r="AJ65" s="29">
        <f t="shared" si="14"/>
        <v>45</v>
      </c>
      <c r="AK65" s="29">
        <f t="shared" si="15"/>
        <v>0</v>
      </c>
      <c r="AL65" s="29">
        <f t="shared" si="16"/>
        <v>0</v>
      </c>
      <c r="AM65" s="30">
        <f t="shared" si="17"/>
        <v>3</v>
      </c>
    </row>
    <row r="66" spans="1:39" s="2" customFormat="1" ht="21" customHeight="1">
      <c r="A66" s="89">
        <v>9</v>
      </c>
      <c r="B66" s="32" t="s">
        <v>97</v>
      </c>
      <c r="C66" s="57" t="s">
        <v>75</v>
      </c>
      <c r="D66" s="62"/>
      <c r="E66" s="62"/>
      <c r="F66" s="62"/>
      <c r="G66" s="62"/>
      <c r="H66" s="30"/>
      <c r="I66" s="62"/>
      <c r="J66" s="62"/>
      <c r="K66" s="62"/>
      <c r="L66" s="64"/>
      <c r="M66" s="27"/>
      <c r="N66" s="25"/>
      <c r="O66" s="25"/>
      <c r="P66" s="25"/>
      <c r="Q66" s="25"/>
      <c r="R66" s="22"/>
      <c r="S66" s="56"/>
      <c r="T66" s="26"/>
      <c r="U66" s="26"/>
      <c r="V66" s="26"/>
      <c r="W66" s="24"/>
      <c r="X66" s="106"/>
      <c r="Y66" s="106"/>
      <c r="Z66" s="106"/>
      <c r="AA66" s="106"/>
      <c r="AB66" s="22"/>
      <c r="AC66" s="109">
        <v>15</v>
      </c>
      <c r="AD66" s="109">
        <v>45</v>
      </c>
      <c r="AE66" s="109"/>
      <c r="AF66" s="109"/>
      <c r="AG66" s="24">
        <v>4</v>
      </c>
      <c r="AH66" s="18">
        <f>AI66+AJ66+AK66+AL66</f>
        <v>60</v>
      </c>
      <c r="AI66" s="29">
        <f t="shared" ref="AI66:AM66" si="23">D66+I66+N66+S66+X66+AC66</f>
        <v>15</v>
      </c>
      <c r="AJ66" s="29">
        <f t="shared" si="23"/>
        <v>45</v>
      </c>
      <c r="AK66" s="29">
        <f t="shared" si="23"/>
        <v>0</v>
      </c>
      <c r="AL66" s="29">
        <f t="shared" si="23"/>
        <v>0</v>
      </c>
      <c r="AM66" s="30">
        <f t="shared" si="23"/>
        <v>4</v>
      </c>
    </row>
    <row r="67" spans="1:39" s="2" customFormat="1" ht="20.100000000000001" customHeight="1">
      <c r="A67" s="130" t="s">
        <v>98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8">
        <f>AI67+AJ67+AK67+AL67</f>
        <v>420</v>
      </c>
      <c r="AI67" s="60">
        <f>SUM(AI68:AI76)</f>
        <v>105</v>
      </c>
      <c r="AJ67" s="60">
        <f>SUM(AJ68:AJ76)</f>
        <v>315</v>
      </c>
      <c r="AK67" s="60">
        <f>SUM(AK68:AK76)</f>
        <v>0</v>
      </c>
      <c r="AL67" s="60">
        <f>SUM(AL68:AL76)</f>
        <v>0</v>
      </c>
      <c r="AM67" s="61">
        <f>SUM(AM68:AM76)</f>
        <v>28</v>
      </c>
    </row>
    <row r="68" spans="1:39" s="2" customFormat="1" ht="21" customHeight="1">
      <c r="A68" s="17">
        <v>1</v>
      </c>
      <c r="B68" s="32" t="s">
        <v>99</v>
      </c>
      <c r="C68" s="57" t="s">
        <v>31</v>
      </c>
      <c r="D68" s="62"/>
      <c r="E68" s="62"/>
      <c r="F68" s="62"/>
      <c r="G68" s="62"/>
      <c r="H68" s="27"/>
      <c r="I68" s="62"/>
      <c r="J68" s="62"/>
      <c r="K68" s="62"/>
      <c r="L68" s="62"/>
      <c r="M68" s="27"/>
      <c r="N68" s="65"/>
      <c r="O68" s="65"/>
      <c r="P68" s="65"/>
      <c r="Q68" s="65"/>
      <c r="R68" s="27"/>
      <c r="S68" s="56">
        <v>15</v>
      </c>
      <c r="T68" s="26">
        <v>45</v>
      </c>
      <c r="U68" s="26"/>
      <c r="V68" s="26"/>
      <c r="W68" s="66">
        <v>4</v>
      </c>
      <c r="X68" s="106"/>
      <c r="Y68" s="106"/>
      <c r="Z68" s="106"/>
      <c r="AA68" s="106"/>
      <c r="AB68" s="67"/>
      <c r="AC68" s="109"/>
      <c r="AD68" s="109"/>
      <c r="AE68" s="109"/>
      <c r="AF68" s="109"/>
      <c r="AG68" s="66"/>
      <c r="AH68" s="18">
        <f>AI68+AJ68+AK68+AL68</f>
        <v>60</v>
      </c>
      <c r="AI68" s="29">
        <f t="shared" ref="AI68:AM76" si="24">D68+I68+N68+S68+X68+AC68</f>
        <v>15</v>
      </c>
      <c r="AJ68" s="29">
        <f t="shared" si="24"/>
        <v>45</v>
      </c>
      <c r="AK68" s="29">
        <f t="shared" si="24"/>
        <v>0</v>
      </c>
      <c r="AL68" s="29">
        <f t="shared" si="24"/>
        <v>0</v>
      </c>
      <c r="AM68" s="30">
        <f t="shared" si="24"/>
        <v>4</v>
      </c>
    </row>
    <row r="69" spans="1:39" s="2" customFormat="1" ht="21" customHeight="1">
      <c r="A69" s="17">
        <v>2</v>
      </c>
      <c r="B69" s="32" t="s">
        <v>100</v>
      </c>
      <c r="C69" s="57" t="s">
        <v>69</v>
      </c>
      <c r="D69" s="62"/>
      <c r="E69" s="62"/>
      <c r="F69" s="62"/>
      <c r="G69" s="62"/>
      <c r="H69" s="27"/>
      <c r="I69" s="62"/>
      <c r="J69" s="62"/>
      <c r="K69" s="62"/>
      <c r="L69" s="62"/>
      <c r="M69" s="27"/>
      <c r="N69" s="65"/>
      <c r="O69" s="65"/>
      <c r="P69" s="65"/>
      <c r="Q69" s="65"/>
      <c r="R69" s="27"/>
      <c r="S69" s="56"/>
      <c r="T69" s="26">
        <v>45</v>
      </c>
      <c r="U69" s="26"/>
      <c r="V69" s="26"/>
      <c r="W69" s="66">
        <v>3</v>
      </c>
      <c r="X69" s="106"/>
      <c r="Y69" s="106"/>
      <c r="Z69" s="106"/>
      <c r="AA69" s="106"/>
      <c r="AB69" s="67"/>
      <c r="AC69" s="109"/>
      <c r="AD69" s="109"/>
      <c r="AE69" s="109"/>
      <c r="AF69" s="109"/>
      <c r="AG69" s="66"/>
      <c r="AH69" s="18">
        <f t="shared" ref="AH69:AH76" si="25">AI69+AJ69+AK69+AL69</f>
        <v>45</v>
      </c>
      <c r="AI69" s="29">
        <f t="shared" si="24"/>
        <v>0</v>
      </c>
      <c r="AJ69" s="29">
        <f t="shared" si="24"/>
        <v>45</v>
      </c>
      <c r="AK69" s="29">
        <f t="shared" si="24"/>
        <v>0</v>
      </c>
      <c r="AL69" s="29">
        <f t="shared" si="24"/>
        <v>0</v>
      </c>
      <c r="AM69" s="30">
        <f t="shared" si="24"/>
        <v>3</v>
      </c>
    </row>
    <row r="70" spans="1:39" s="2" customFormat="1" ht="21" customHeight="1">
      <c r="A70" s="17">
        <v>3</v>
      </c>
      <c r="B70" s="32" t="s">
        <v>101</v>
      </c>
      <c r="C70" s="57" t="s">
        <v>69</v>
      </c>
      <c r="D70" s="62"/>
      <c r="E70" s="62"/>
      <c r="F70" s="62"/>
      <c r="G70" s="62"/>
      <c r="H70" s="27"/>
      <c r="I70" s="62"/>
      <c r="J70" s="62"/>
      <c r="K70" s="62"/>
      <c r="L70" s="62"/>
      <c r="M70" s="27"/>
      <c r="N70" s="65"/>
      <c r="O70" s="65"/>
      <c r="P70" s="65"/>
      <c r="Q70" s="65"/>
      <c r="R70" s="27"/>
      <c r="S70" s="56"/>
      <c r="T70" s="26">
        <v>45</v>
      </c>
      <c r="U70" s="26"/>
      <c r="V70" s="26"/>
      <c r="W70" s="66">
        <v>2</v>
      </c>
      <c r="X70" s="106"/>
      <c r="Y70" s="106"/>
      <c r="Z70" s="106"/>
      <c r="AA70" s="106"/>
      <c r="AB70" s="67"/>
      <c r="AC70" s="109"/>
      <c r="AD70" s="109"/>
      <c r="AE70" s="109"/>
      <c r="AF70" s="109"/>
      <c r="AG70" s="66"/>
      <c r="AH70" s="18">
        <f t="shared" si="25"/>
        <v>45</v>
      </c>
      <c r="AI70" s="29">
        <f t="shared" si="24"/>
        <v>0</v>
      </c>
      <c r="AJ70" s="29">
        <f t="shared" si="24"/>
        <v>45</v>
      </c>
      <c r="AK70" s="29">
        <f t="shared" si="24"/>
        <v>0</v>
      </c>
      <c r="AL70" s="29">
        <f t="shared" si="24"/>
        <v>0</v>
      </c>
      <c r="AM70" s="30">
        <f t="shared" si="24"/>
        <v>2</v>
      </c>
    </row>
    <row r="71" spans="1:39" s="2" customFormat="1" ht="21" customHeight="1">
      <c r="A71" s="17">
        <v>4</v>
      </c>
      <c r="B71" s="32" t="s">
        <v>102</v>
      </c>
      <c r="C71" s="57" t="s">
        <v>77</v>
      </c>
      <c r="D71" s="62"/>
      <c r="E71" s="62"/>
      <c r="F71" s="62"/>
      <c r="G71" s="62"/>
      <c r="H71" s="27"/>
      <c r="I71" s="62"/>
      <c r="J71" s="62"/>
      <c r="K71" s="62"/>
      <c r="L71" s="62"/>
      <c r="M71" s="27"/>
      <c r="N71" s="65"/>
      <c r="O71" s="65"/>
      <c r="P71" s="65"/>
      <c r="Q71" s="65"/>
      <c r="R71" s="27"/>
      <c r="S71" s="56"/>
      <c r="T71" s="26"/>
      <c r="U71" s="26"/>
      <c r="V71" s="26"/>
      <c r="W71" s="66"/>
      <c r="X71" s="106">
        <v>15</v>
      </c>
      <c r="Y71" s="106">
        <v>60</v>
      </c>
      <c r="Z71" s="106"/>
      <c r="AA71" s="106"/>
      <c r="AB71" s="67">
        <v>5</v>
      </c>
      <c r="AC71" s="106"/>
      <c r="AD71" s="106"/>
      <c r="AE71" s="106"/>
      <c r="AF71" s="106"/>
      <c r="AG71" s="67"/>
      <c r="AH71" s="18">
        <f t="shared" si="25"/>
        <v>75</v>
      </c>
      <c r="AI71" s="29">
        <f t="shared" si="24"/>
        <v>15</v>
      </c>
      <c r="AJ71" s="29">
        <f t="shared" si="24"/>
        <v>60</v>
      </c>
      <c r="AK71" s="29">
        <f t="shared" si="24"/>
        <v>0</v>
      </c>
      <c r="AL71" s="29">
        <f t="shared" si="24"/>
        <v>0</v>
      </c>
      <c r="AM71" s="30">
        <f t="shared" si="24"/>
        <v>5</v>
      </c>
    </row>
    <row r="72" spans="1:39" s="93" customFormat="1" ht="21" customHeight="1">
      <c r="A72" s="17">
        <v>5</v>
      </c>
      <c r="B72" s="32" t="s">
        <v>103</v>
      </c>
      <c r="C72" s="48" t="s">
        <v>79</v>
      </c>
      <c r="D72" s="63"/>
      <c r="E72" s="63"/>
      <c r="F72" s="63"/>
      <c r="G72" s="63"/>
      <c r="H72" s="90"/>
      <c r="I72" s="63"/>
      <c r="J72" s="63"/>
      <c r="K72" s="63"/>
      <c r="L72" s="63"/>
      <c r="M72" s="90"/>
      <c r="N72" s="94"/>
      <c r="O72" s="94"/>
      <c r="P72" s="94"/>
      <c r="Q72" s="94"/>
      <c r="R72" s="90"/>
      <c r="S72" s="56"/>
      <c r="T72" s="26"/>
      <c r="U72" s="26"/>
      <c r="V72" s="26"/>
      <c r="W72" s="79"/>
      <c r="X72" s="109">
        <v>15</v>
      </c>
      <c r="Y72" s="109">
        <v>15</v>
      </c>
      <c r="Z72" s="109"/>
      <c r="AA72" s="109"/>
      <c r="AB72" s="79">
        <v>2</v>
      </c>
      <c r="AC72" s="109"/>
      <c r="AD72" s="109"/>
      <c r="AE72" s="109"/>
      <c r="AF72" s="109"/>
      <c r="AG72" s="79"/>
      <c r="AH72" s="18">
        <f t="shared" si="25"/>
        <v>30</v>
      </c>
      <c r="AI72" s="91">
        <f t="shared" ref="AI72:AM74" si="26">D72+I72+N72+S72+X72+AC72</f>
        <v>15</v>
      </c>
      <c r="AJ72" s="91">
        <f t="shared" si="26"/>
        <v>15</v>
      </c>
      <c r="AK72" s="91">
        <f t="shared" si="26"/>
        <v>0</v>
      </c>
      <c r="AL72" s="91">
        <f t="shared" si="26"/>
        <v>0</v>
      </c>
      <c r="AM72" s="92">
        <f t="shared" si="26"/>
        <v>2</v>
      </c>
    </row>
    <row r="73" spans="1:39" s="93" customFormat="1" ht="21" customHeight="1">
      <c r="A73" s="17">
        <v>6</v>
      </c>
      <c r="B73" s="32" t="s">
        <v>104</v>
      </c>
      <c r="C73" s="48" t="s">
        <v>79</v>
      </c>
      <c r="D73" s="63"/>
      <c r="E73" s="63"/>
      <c r="F73" s="63"/>
      <c r="G73" s="63"/>
      <c r="H73" s="90"/>
      <c r="I73" s="63"/>
      <c r="J73" s="63"/>
      <c r="K73" s="63"/>
      <c r="L73" s="63"/>
      <c r="M73" s="90"/>
      <c r="N73" s="94"/>
      <c r="O73" s="94"/>
      <c r="P73" s="94"/>
      <c r="Q73" s="94"/>
      <c r="R73" s="90"/>
      <c r="S73" s="56"/>
      <c r="T73" s="26"/>
      <c r="U73" s="26"/>
      <c r="V73" s="26"/>
      <c r="W73" s="79"/>
      <c r="X73" s="109">
        <v>15</v>
      </c>
      <c r="Y73" s="109"/>
      <c r="Z73" s="109"/>
      <c r="AA73" s="109"/>
      <c r="AB73" s="79">
        <v>1</v>
      </c>
      <c r="AC73" s="109"/>
      <c r="AD73" s="109"/>
      <c r="AE73" s="109"/>
      <c r="AF73" s="109"/>
      <c r="AG73" s="79"/>
      <c r="AH73" s="18">
        <f t="shared" ref="AH73" si="27">AI73+AJ73+AK73+AL73</f>
        <v>15</v>
      </c>
      <c r="AI73" s="91">
        <f t="shared" ref="AI73" si="28">D73+I73+N73+S73+X73+AC73</f>
        <v>15</v>
      </c>
      <c r="AJ73" s="91">
        <f t="shared" ref="AJ73" si="29">E73+J73+O73+T73+Y73+AD73</f>
        <v>0</v>
      </c>
      <c r="AK73" s="91">
        <f t="shared" ref="AK73" si="30">F73+K73+P73+U73+Z73+AE73</f>
        <v>0</v>
      </c>
      <c r="AL73" s="91">
        <f t="shared" ref="AL73" si="31">G73+L73+Q73+V73+AA73+AF73</f>
        <v>0</v>
      </c>
      <c r="AM73" s="92">
        <f t="shared" ref="AM73" si="32">H73+M73+R73+W73+AB73+AG73</f>
        <v>1</v>
      </c>
    </row>
    <row r="74" spans="1:39" s="93" customFormat="1" ht="21" customHeight="1">
      <c r="A74" s="17">
        <v>7</v>
      </c>
      <c r="B74" s="32" t="s">
        <v>105</v>
      </c>
      <c r="C74" s="48" t="s">
        <v>79</v>
      </c>
      <c r="D74" s="63"/>
      <c r="E74" s="63"/>
      <c r="F74" s="63"/>
      <c r="G74" s="63"/>
      <c r="H74" s="90"/>
      <c r="I74" s="63"/>
      <c r="J74" s="63"/>
      <c r="K74" s="63"/>
      <c r="L74" s="63"/>
      <c r="M74" s="90"/>
      <c r="N74" s="94"/>
      <c r="O74" s="94"/>
      <c r="P74" s="94"/>
      <c r="Q74" s="94"/>
      <c r="R74" s="90"/>
      <c r="S74" s="56"/>
      <c r="T74" s="26"/>
      <c r="U74" s="26"/>
      <c r="V74" s="26"/>
      <c r="W74" s="79"/>
      <c r="X74" s="109"/>
      <c r="Y74" s="109">
        <v>30</v>
      </c>
      <c r="Z74" s="109"/>
      <c r="AA74" s="109"/>
      <c r="AB74" s="79">
        <v>2</v>
      </c>
      <c r="AC74" s="109"/>
      <c r="AD74" s="109"/>
      <c r="AE74" s="109"/>
      <c r="AF74" s="109"/>
      <c r="AG74" s="79"/>
      <c r="AH74" s="18">
        <f>AI74+AJ74+AK74+AL74</f>
        <v>30</v>
      </c>
      <c r="AI74" s="91">
        <f t="shared" si="26"/>
        <v>0</v>
      </c>
      <c r="AJ74" s="91">
        <f t="shared" si="26"/>
        <v>30</v>
      </c>
      <c r="AK74" s="91">
        <f t="shared" si="26"/>
        <v>0</v>
      </c>
      <c r="AL74" s="91">
        <f t="shared" si="26"/>
        <v>0</v>
      </c>
      <c r="AM74" s="92">
        <f t="shared" si="26"/>
        <v>2</v>
      </c>
    </row>
    <row r="75" spans="1:39" s="2" customFormat="1" ht="21" customHeight="1">
      <c r="A75" s="17">
        <v>8</v>
      </c>
      <c r="B75" s="32" t="s">
        <v>106</v>
      </c>
      <c r="C75" s="57" t="s">
        <v>95</v>
      </c>
      <c r="D75" s="62"/>
      <c r="E75" s="62"/>
      <c r="F75" s="62"/>
      <c r="G75" s="62"/>
      <c r="H75" s="27"/>
      <c r="I75" s="63"/>
      <c r="J75" s="62"/>
      <c r="K75" s="62"/>
      <c r="L75" s="62"/>
      <c r="M75" s="27"/>
      <c r="N75" s="65"/>
      <c r="O75" s="65"/>
      <c r="P75" s="65"/>
      <c r="Q75" s="65"/>
      <c r="R75" s="27"/>
      <c r="S75" s="56"/>
      <c r="T75" s="26"/>
      <c r="U75" s="26"/>
      <c r="V75" s="26"/>
      <c r="W75" s="66"/>
      <c r="X75" s="109"/>
      <c r="Y75" s="109"/>
      <c r="Z75" s="109"/>
      <c r="AA75" s="109"/>
      <c r="AB75" s="66"/>
      <c r="AC75" s="109">
        <v>30</v>
      </c>
      <c r="AD75" s="109">
        <v>45</v>
      </c>
      <c r="AE75" s="109"/>
      <c r="AF75" s="109"/>
      <c r="AG75" s="66">
        <v>6</v>
      </c>
      <c r="AH75" s="18">
        <f t="shared" si="25"/>
        <v>75</v>
      </c>
      <c r="AI75" s="29">
        <f t="shared" si="24"/>
        <v>30</v>
      </c>
      <c r="AJ75" s="29">
        <f t="shared" si="24"/>
        <v>45</v>
      </c>
      <c r="AK75" s="29">
        <f t="shared" si="24"/>
        <v>0</v>
      </c>
      <c r="AL75" s="29">
        <f t="shared" si="24"/>
        <v>0</v>
      </c>
      <c r="AM75" s="30">
        <f t="shared" si="24"/>
        <v>6</v>
      </c>
    </row>
    <row r="76" spans="1:39" s="2" customFormat="1" ht="21" customHeight="1">
      <c r="A76" s="17">
        <v>9</v>
      </c>
      <c r="B76" s="32" t="s">
        <v>107</v>
      </c>
      <c r="C76" s="57" t="s">
        <v>75</v>
      </c>
      <c r="D76" s="62"/>
      <c r="E76" s="62"/>
      <c r="F76" s="62"/>
      <c r="G76" s="62"/>
      <c r="H76" s="27"/>
      <c r="I76" s="62"/>
      <c r="J76" s="62"/>
      <c r="K76" s="62"/>
      <c r="L76" s="62"/>
      <c r="M76" s="27"/>
      <c r="N76" s="65"/>
      <c r="O76" s="65"/>
      <c r="P76" s="65"/>
      <c r="Q76" s="65"/>
      <c r="R76" s="27"/>
      <c r="S76" s="56"/>
      <c r="T76" s="26"/>
      <c r="U76" s="26"/>
      <c r="V76" s="26"/>
      <c r="W76" s="66"/>
      <c r="X76" s="106"/>
      <c r="Y76" s="106"/>
      <c r="Z76" s="106"/>
      <c r="AA76" s="106"/>
      <c r="AB76" s="67"/>
      <c r="AC76" s="109">
        <v>15</v>
      </c>
      <c r="AD76" s="109">
        <v>30</v>
      </c>
      <c r="AE76" s="109"/>
      <c r="AF76" s="109"/>
      <c r="AG76" s="66">
        <v>3</v>
      </c>
      <c r="AH76" s="18">
        <f t="shared" si="25"/>
        <v>45</v>
      </c>
      <c r="AI76" s="29">
        <f t="shared" si="24"/>
        <v>15</v>
      </c>
      <c r="AJ76" s="29">
        <f t="shared" si="24"/>
        <v>30</v>
      </c>
      <c r="AK76" s="29">
        <f t="shared" si="24"/>
        <v>0</v>
      </c>
      <c r="AL76" s="29">
        <f t="shared" si="24"/>
        <v>0</v>
      </c>
      <c r="AM76" s="30">
        <f t="shared" si="24"/>
        <v>3</v>
      </c>
    </row>
    <row r="77" spans="1:39" s="2" customFormat="1" ht="20.100000000000001" customHeight="1">
      <c r="A77" s="130" t="s">
        <v>108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8">
        <f>AI77+AJ77+AK77+AL77</f>
        <v>700</v>
      </c>
      <c r="AI77" s="60">
        <f>SUM(AI78:AI84)</f>
        <v>0</v>
      </c>
      <c r="AJ77" s="60">
        <f t="shared" ref="AJ77:AL77" si="33">SUM(AJ78:AJ84)</f>
        <v>0</v>
      </c>
      <c r="AK77" s="60">
        <f t="shared" si="33"/>
        <v>700</v>
      </c>
      <c r="AL77" s="60">
        <f t="shared" si="33"/>
        <v>0</v>
      </c>
      <c r="AM77" s="61">
        <f>SUM(AM78:AM84)</f>
        <v>28</v>
      </c>
    </row>
    <row r="78" spans="1:39" s="2" customFormat="1" ht="21.95" customHeight="1">
      <c r="A78" s="14">
        <v>1</v>
      </c>
      <c r="B78" s="32" t="s">
        <v>109</v>
      </c>
      <c r="C78" s="57" t="s">
        <v>33</v>
      </c>
      <c r="D78" s="68"/>
      <c r="E78" s="21"/>
      <c r="F78" s="21"/>
      <c r="G78" s="21"/>
      <c r="H78" s="73"/>
      <c r="I78" s="82"/>
      <c r="J78" s="82"/>
      <c r="K78" s="21">
        <v>70</v>
      </c>
      <c r="L78" s="21"/>
      <c r="M78" s="73">
        <v>3</v>
      </c>
      <c r="N78" s="25"/>
      <c r="O78" s="25"/>
      <c r="P78" s="25"/>
      <c r="Q78" s="45"/>
      <c r="R78" s="73"/>
      <c r="S78" s="26"/>
      <c r="T78" s="26"/>
      <c r="U78" s="26"/>
      <c r="V78" s="26"/>
      <c r="W78" s="73"/>
      <c r="X78" s="106"/>
      <c r="Y78" s="113"/>
      <c r="Z78" s="106"/>
      <c r="AA78" s="106"/>
      <c r="AB78" s="84"/>
      <c r="AC78" s="115"/>
      <c r="AD78" s="115"/>
      <c r="AE78" s="115"/>
      <c r="AF78" s="115"/>
      <c r="AG78" s="73"/>
      <c r="AH78" s="18">
        <f>AI78+AJ78+AK78+AL78</f>
        <v>70</v>
      </c>
      <c r="AI78" s="29">
        <f t="shared" ref="AI78:AL82" si="34">(D78+I78+N78+S78+X78+AC78)</f>
        <v>0</v>
      </c>
      <c r="AJ78" s="29">
        <f t="shared" si="34"/>
        <v>0</v>
      </c>
      <c r="AK78" s="29">
        <f t="shared" si="34"/>
        <v>70</v>
      </c>
      <c r="AL78" s="29">
        <f t="shared" si="34"/>
        <v>0</v>
      </c>
      <c r="AM78" s="30">
        <f>H78+M78+R78+W78+AB78+AG78</f>
        <v>3</v>
      </c>
    </row>
    <row r="79" spans="1:39" s="2" customFormat="1" ht="21.95" customHeight="1">
      <c r="A79" s="14">
        <v>2</v>
      </c>
      <c r="B79" s="32" t="s">
        <v>110</v>
      </c>
      <c r="C79" s="57" t="s">
        <v>33</v>
      </c>
      <c r="D79" s="68"/>
      <c r="E79" s="70"/>
      <c r="F79" s="70"/>
      <c r="G79" s="70"/>
      <c r="H79" s="73"/>
      <c r="I79" s="82"/>
      <c r="J79" s="82"/>
      <c r="K79" s="70">
        <v>70</v>
      </c>
      <c r="L79" s="70"/>
      <c r="M79" s="73">
        <v>3</v>
      </c>
      <c r="N79" s="25"/>
      <c r="O79" s="25"/>
      <c r="P79" s="25"/>
      <c r="Q79" s="45"/>
      <c r="R79" s="73"/>
      <c r="S79" s="26"/>
      <c r="T79" s="26"/>
      <c r="U79" s="26"/>
      <c r="V79" s="26"/>
      <c r="W79" s="73"/>
      <c r="X79" s="106"/>
      <c r="Y79" s="106"/>
      <c r="Z79" s="106"/>
      <c r="AA79" s="106"/>
      <c r="AB79" s="85"/>
      <c r="AC79" s="115"/>
      <c r="AD79" s="115"/>
      <c r="AE79" s="115"/>
      <c r="AF79" s="115"/>
      <c r="AG79" s="73"/>
      <c r="AH79" s="18">
        <f t="shared" ref="AH79:AH84" si="35">AI79+AJ79+AK79+AL79</f>
        <v>70</v>
      </c>
      <c r="AI79" s="29">
        <f t="shared" si="34"/>
        <v>0</v>
      </c>
      <c r="AJ79" s="29">
        <f t="shared" si="34"/>
        <v>0</v>
      </c>
      <c r="AK79" s="29">
        <f t="shared" si="34"/>
        <v>70</v>
      </c>
      <c r="AL79" s="29">
        <f t="shared" si="34"/>
        <v>0</v>
      </c>
      <c r="AM79" s="30">
        <f>H79+M79+R79+W79+AB79+AG79</f>
        <v>3</v>
      </c>
    </row>
    <row r="80" spans="1:39" s="2" customFormat="1" ht="21.95" customHeight="1">
      <c r="A80" s="14">
        <v>3</v>
      </c>
      <c r="B80" s="32" t="s">
        <v>111</v>
      </c>
      <c r="C80" s="57" t="s">
        <v>57</v>
      </c>
      <c r="D80" s="68"/>
      <c r="E80" s="68"/>
      <c r="F80" s="21"/>
      <c r="G80" s="21"/>
      <c r="H80" s="81"/>
      <c r="I80" s="82"/>
      <c r="J80" s="82"/>
      <c r="K80" s="82"/>
      <c r="L80" s="83"/>
      <c r="M80" s="73"/>
      <c r="N80" s="25"/>
      <c r="O80" s="25"/>
      <c r="P80" s="25">
        <v>105</v>
      </c>
      <c r="Q80" s="25"/>
      <c r="R80" s="81">
        <v>4</v>
      </c>
      <c r="S80" s="26"/>
      <c r="T80" s="26"/>
      <c r="U80" s="26"/>
      <c r="V80" s="26"/>
      <c r="W80" s="80"/>
      <c r="X80" s="106"/>
      <c r="Y80" s="106"/>
      <c r="Z80" s="106"/>
      <c r="AA80" s="106"/>
      <c r="AB80" s="73"/>
      <c r="AC80" s="115"/>
      <c r="AD80" s="115"/>
      <c r="AE80" s="115"/>
      <c r="AF80" s="115"/>
      <c r="AG80" s="73"/>
      <c r="AH80" s="18">
        <f t="shared" si="35"/>
        <v>105</v>
      </c>
      <c r="AI80" s="29">
        <f t="shared" si="34"/>
        <v>0</v>
      </c>
      <c r="AJ80" s="29">
        <f t="shared" si="34"/>
        <v>0</v>
      </c>
      <c r="AK80" s="29">
        <f t="shared" si="34"/>
        <v>105</v>
      </c>
      <c r="AL80" s="29">
        <f t="shared" si="34"/>
        <v>0</v>
      </c>
      <c r="AM80" s="30">
        <f>H80+M80+R80+W80+AB80+AG80</f>
        <v>4</v>
      </c>
    </row>
    <row r="81" spans="1:39" s="2" customFormat="1" ht="21.95" customHeight="1">
      <c r="A81" s="14">
        <v>4</v>
      </c>
      <c r="B81" s="32" t="s">
        <v>112</v>
      </c>
      <c r="C81" s="57" t="s">
        <v>57</v>
      </c>
      <c r="D81" s="68"/>
      <c r="E81" s="70"/>
      <c r="F81" s="70"/>
      <c r="G81" s="70"/>
      <c r="H81" s="73"/>
      <c r="I81" s="82"/>
      <c r="J81" s="82"/>
      <c r="K81" s="82"/>
      <c r="L81" s="82"/>
      <c r="M81" s="73"/>
      <c r="N81" s="25"/>
      <c r="O81" s="25"/>
      <c r="P81" s="25">
        <v>105</v>
      </c>
      <c r="Q81" s="45"/>
      <c r="R81" s="73">
        <v>4</v>
      </c>
      <c r="S81" s="26"/>
      <c r="T81" s="26"/>
      <c r="U81" s="26"/>
      <c r="V81" s="26"/>
      <c r="W81" s="79"/>
      <c r="X81" s="106"/>
      <c r="Y81" s="106"/>
      <c r="Z81" s="114"/>
      <c r="AA81" s="114"/>
      <c r="AB81" s="73"/>
      <c r="AC81" s="115"/>
      <c r="AD81" s="115"/>
      <c r="AE81" s="115"/>
      <c r="AF81" s="115"/>
      <c r="AG81" s="66"/>
      <c r="AH81" s="18">
        <f t="shared" si="35"/>
        <v>105</v>
      </c>
      <c r="AI81" s="29">
        <f t="shared" si="34"/>
        <v>0</v>
      </c>
      <c r="AJ81" s="29">
        <f t="shared" si="34"/>
        <v>0</v>
      </c>
      <c r="AK81" s="29">
        <f t="shared" si="34"/>
        <v>105</v>
      </c>
      <c r="AL81" s="29">
        <f t="shared" si="34"/>
        <v>0</v>
      </c>
      <c r="AM81" s="30">
        <f>H81+M81+R81+W81+AB81+AG81</f>
        <v>4</v>
      </c>
    </row>
    <row r="82" spans="1:39" s="2" customFormat="1" ht="44.25" customHeight="1">
      <c r="A82" s="14">
        <v>5</v>
      </c>
      <c r="B82" s="32" t="s">
        <v>113</v>
      </c>
      <c r="C82" s="57" t="s">
        <v>69</v>
      </c>
      <c r="D82" s="68"/>
      <c r="E82" s="70"/>
      <c r="F82" s="70"/>
      <c r="G82" s="70"/>
      <c r="H82" s="81"/>
      <c r="I82" s="82"/>
      <c r="J82" s="82"/>
      <c r="K82" s="82"/>
      <c r="L82" s="83"/>
      <c r="M82" s="73"/>
      <c r="N82" s="25"/>
      <c r="O82" s="25"/>
      <c r="P82" s="25"/>
      <c r="Q82" s="45"/>
      <c r="R82" s="81"/>
      <c r="S82" s="56"/>
      <c r="T82" s="26"/>
      <c r="U82" s="25">
        <v>105</v>
      </c>
      <c r="V82" s="69"/>
      <c r="W82" s="73">
        <v>4</v>
      </c>
      <c r="X82" s="106"/>
      <c r="Y82" s="106"/>
      <c r="Z82" s="114"/>
      <c r="AA82" s="114"/>
      <c r="AB82" s="67"/>
      <c r="AC82" s="115"/>
      <c r="AD82" s="115"/>
      <c r="AE82" s="115"/>
      <c r="AF82" s="115"/>
      <c r="AG82" s="66"/>
      <c r="AH82" s="18">
        <f t="shared" si="35"/>
        <v>105</v>
      </c>
      <c r="AI82" s="29">
        <f t="shared" si="34"/>
        <v>0</v>
      </c>
      <c r="AJ82" s="29">
        <f t="shared" si="34"/>
        <v>0</v>
      </c>
      <c r="AK82" s="29">
        <f t="shared" si="34"/>
        <v>105</v>
      </c>
      <c r="AL82" s="29">
        <f t="shared" si="34"/>
        <v>0</v>
      </c>
      <c r="AM82" s="30">
        <f>H82+M82+R82+W82+AB82+AG82</f>
        <v>4</v>
      </c>
    </row>
    <row r="83" spans="1:39" s="2" customFormat="1" ht="21.95" customHeight="1">
      <c r="A83" s="14">
        <v>6</v>
      </c>
      <c r="B83" s="32" t="s">
        <v>114</v>
      </c>
      <c r="C83" s="57" t="s">
        <v>79</v>
      </c>
      <c r="D83" s="68"/>
      <c r="E83" s="21"/>
      <c r="F83" s="21"/>
      <c r="G83" s="21"/>
      <c r="H83" s="81"/>
      <c r="I83" s="82"/>
      <c r="J83" s="82"/>
      <c r="K83" s="82"/>
      <c r="L83" s="83"/>
      <c r="M83" s="73"/>
      <c r="N83" s="25"/>
      <c r="O83" s="25"/>
      <c r="P83" s="69"/>
      <c r="Q83" s="45"/>
      <c r="R83" s="81"/>
      <c r="S83" s="26"/>
      <c r="T83" s="26"/>
      <c r="U83" s="26"/>
      <c r="V83" s="26"/>
      <c r="W83" s="66"/>
      <c r="X83" s="106"/>
      <c r="Y83" s="106"/>
      <c r="Z83" s="106">
        <v>140</v>
      </c>
      <c r="AA83" s="114"/>
      <c r="AB83" s="73">
        <v>6</v>
      </c>
      <c r="AC83" s="115"/>
      <c r="AD83" s="115"/>
      <c r="AE83" s="115"/>
      <c r="AF83" s="115"/>
      <c r="AG83" s="79"/>
      <c r="AH83" s="18">
        <f t="shared" si="35"/>
        <v>140</v>
      </c>
      <c r="AI83" s="29">
        <f t="shared" ref="AI83:AL84" si="36">(D83+I83+N83+S83+X83+AC83)</f>
        <v>0</v>
      </c>
      <c r="AJ83" s="29">
        <f t="shared" si="36"/>
        <v>0</v>
      </c>
      <c r="AK83" s="29">
        <f t="shared" si="36"/>
        <v>140</v>
      </c>
      <c r="AL83" s="29">
        <f t="shared" si="36"/>
        <v>0</v>
      </c>
      <c r="AM83" s="30">
        <f t="shared" ref="AM83:AM84" si="37">H83+M83+R83+W83+AB83+AG83</f>
        <v>6</v>
      </c>
    </row>
    <row r="84" spans="1:39" s="2" customFormat="1" ht="21.95" customHeight="1">
      <c r="A84" s="14">
        <v>7</v>
      </c>
      <c r="B84" s="32" t="s">
        <v>115</v>
      </c>
      <c r="C84" s="57" t="s">
        <v>79</v>
      </c>
      <c r="D84" s="68"/>
      <c r="E84" s="21"/>
      <c r="F84" s="21"/>
      <c r="G84" s="21"/>
      <c r="H84" s="73"/>
      <c r="I84" s="82"/>
      <c r="J84" s="82"/>
      <c r="K84" s="82"/>
      <c r="L84" s="82"/>
      <c r="M84" s="73"/>
      <c r="N84" s="25"/>
      <c r="O84" s="25"/>
      <c r="P84" s="25"/>
      <c r="Q84" s="45"/>
      <c r="R84" s="73"/>
      <c r="S84" s="56"/>
      <c r="T84" s="26"/>
      <c r="U84" s="26"/>
      <c r="V84" s="26"/>
      <c r="W84" s="73"/>
      <c r="X84" s="106"/>
      <c r="Y84" s="113"/>
      <c r="Z84" s="106">
        <v>105</v>
      </c>
      <c r="AA84" s="114"/>
      <c r="AB84" s="73">
        <v>4</v>
      </c>
      <c r="AC84" s="115"/>
      <c r="AD84" s="115"/>
      <c r="AE84" s="115"/>
      <c r="AF84" s="115"/>
      <c r="AG84" s="79"/>
      <c r="AH84" s="18">
        <f t="shared" si="35"/>
        <v>105</v>
      </c>
      <c r="AI84" s="29">
        <f t="shared" si="36"/>
        <v>0</v>
      </c>
      <c r="AJ84" s="29">
        <f t="shared" si="36"/>
        <v>0</v>
      </c>
      <c r="AK84" s="29">
        <f t="shared" si="36"/>
        <v>105</v>
      </c>
      <c r="AL84" s="29">
        <f t="shared" si="36"/>
        <v>0</v>
      </c>
      <c r="AM84" s="30">
        <f t="shared" si="37"/>
        <v>4</v>
      </c>
    </row>
    <row r="85" spans="1:39" s="2" customFormat="1" ht="20.100000000000001" customHeight="1">
      <c r="A85" s="130" t="s">
        <v>116</v>
      </c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8">
        <f>AI85+AJ85+AK85+AL85</f>
        <v>210</v>
      </c>
      <c r="AI85" s="71">
        <f>SUM(AI86:AI92)</f>
        <v>105</v>
      </c>
      <c r="AJ85" s="71">
        <f>SUM(AJ86:AJ92)</f>
        <v>105</v>
      </c>
      <c r="AK85" s="71">
        <f>SUM(AK86:AK92)</f>
        <v>0</v>
      </c>
      <c r="AL85" s="71">
        <f>SUM(AL86:AL92)</f>
        <v>0</v>
      </c>
      <c r="AM85" s="100">
        <f>SUM(AM86:AM92)</f>
        <v>14</v>
      </c>
    </row>
    <row r="86" spans="1:39" s="2" customFormat="1" ht="21" customHeight="1">
      <c r="A86" s="14">
        <v>1</v>
      </c>
      <c r="B86" s="76" t="s">
        <v>117</v>
      </c>
      <c r="C86" s="48" t="s">
        <v>33</v>
      </c>
      <c r="D86" s="82"/>
      <c r="E86" s="82"/>
      <c r="F86" s="82"/>
      <c r="G86" s="82"/>
      <c r="H86" s="81"/>
      <c r="I86" s="82">
        <v>15</v>
      </c>
      <c r="J86" s="82">
        <v>15</v>
      </c>
      <c r="K86" s="82"/>
      <c r="L86" s="82"/>
      <c r="M86" s="81">
        <v>2</v>
      </c>
      <c r="N86" s="86"/>
      <c r="O86" s="86"/>
      <c r="P86" s="86"/>
      <c r="Q86" s="86"/>
      <c r="R86" s="73"/>
      <c r="S86" s="86"/>
      <c r="T86" s="86"/>
      <c r="U86" s="86"/>
      <c r="V86" s="87"/>
      <c r="W86" s="73"/>
      <c r="X86" s="115"/>
      <c r="Y86" s="115"/>
      <c r="Z86" s="115"/>
      <c r="AA86" s="115"/>
      <c r="AB86" s="73"/>
      <c r="AC86" s="115"/>
      <c r="AD86" s="115"/>
      <c r="AE86" s="115"/>
      <c r="AF86" s="115"/>
      <c r="AG86" s="73"/>
      <c r="AH86" s="18">
        <f t="shared" ref="AH86" si="38">AI86+AJ86+AK86+AL86</f>
        <v>30</v>
      </c>
      <c r="AI86" s="29">
        <f t="shared" ref="AI86" si="39">(D86+I86+N86+S86+X86+AC86)</f>
        <v>15</v>
      </c>
      <c r="AJ86" s="29">
        <f t="shared" ref="AJ86" si="40">(E86+J86+O86+T86+Y86+AD86)</f>
        <v>15</v>
      </c>
      <c r="AK86" s="29">
        <f t="shared" ref="AK86" si="41">(F86+K86+P86+U86+Z86+AE86)</f>
        <v>0</v>
      </c>
      <c r="AL86" s="29">
        <f t="shared" ref="AL86" si="42">(G86+L86+Q86+V86+AA86+AF86)</f>
        <v>0</v>
      </c>
      <c r="AM86" s="30">
        <f t="shared" ref="AM86" si="43">H86+M86+R86+W86+AB86+AG86</f>
        <v>2</v>
      </c>
    </row>
    <row r="87" spans="1:39" s="2" customFormat="1" ht="32.25" customHeight="1">
      <c r="A87" s="14">
        <v>2</v>
      </c>
      <c r="B87" s="76" t="s">
        <v>118</v>
      </c>
      <c r="C87" s="48" t="s">
        <v>57</v>
      </c>
      <c r="D87" s="82"/>
      <c r="E87" s="82"/>
      <c r="F87" s="82"/>
      <c r="G87" s="82"/>
      <c r="H87" s="81"/>
      <c r="I87" s="82"/>
      <c r="J87" s="82"/>
      <c r="K87" s="82"/>
      <c r="L87" s="83"/>
      <c r="M87" s="73"/>
      <c r="N87" s="98">
        <v>15</v>
      </c>
      <c r="O87" s="98">
        <v>15</v>
      </c>
      <c r="P87" s="98"/>
      <c r="Q87" s="98"/>
      <c r="R87" s="81">
        <v>2</v>
      </c>
      <c r="S87" s="86"/>
      <c r="T87" s="86"/>
      <c r="U87" s="86"/>
      <c r="V87" s="87"/>
      <c r="W87" s="73"/>
      <c r="X87" s="115"/>
      <c r="Y87" s="115"/>
      <c r="Z87" s="115"/>
      <c r="AA87" s="115"/>
      <c r="AB87" s="73"/>
      <c r="AC87" s="115"/>
      <c r="AD87" s="115"/>
      <c r="AE87" s="115"/>
      <c r="AF87" s="115"/>
      <c r="AG87" s="73"/>
      <c r="AH87" s="18">
        <f t="shared" ref="AH87:AH92" si="44">AI87+AJ87+AK87+AL87</f>
        <v>30</v>
      </c>
      <c r="AI87" s="29">
        <f t="shared" ref="AI87:AI92" si="45">(D87+I87+N87+S87+X87+AC87)</f>
        <v>15</v>
      </c>
      <c r="AJ87" s="29">
        <f t="shared" ref="AJ87:AJ92" si="46">(E87+J87+O87+T87+Y87+AD87)</f>
        <v>15</v>
      </c>
      <c r="AK87" s="29">
        <f t="shared" ref="AK87:AK92" si="47">(F87+K87+P87+U87+Z87+AE87)</f>
        <v>0</v>
      </c>
      <c r="AL87" s="29">
        <f t="shared" ref="AL87:AL92" si="48">(G87+L87+Q87+V87+AA87+AF87)</f>
        <v>0</v>
      </c>
      <c r="AM87" s="30">
        <f t="shared" ref="AM87:AM92" si="49">H87+M87+R87+W87+AB87+AG87</f>
        <v>2</v>
      </c>
    </row>
    <row r="88" spans="1:39" s="2" customFormat="1" ht="35.25" customHeight="1">
      <c r="A88" s="14">
        <v>3</v>
      </c>
      <c r="B88" s="76" t="s">
        <v>119</v>
      </c>
      <c r="C88" s="48" t="s">
        <v>57</v>
      </c>
      <c r="D88" s="82"/>
      <c r="E88" s="82"/>
      <c r="F88" s="82"/>
      <c r="G88" s="82"/>
      <c r="H88" s="81"/>
      <c r="I88" s="82"/>
      <c r="J88" s="82"/>
      <c r="K88" s="82"/>
      <c r="L88" s="83"/>
      <c r="M88" s="73"/>
      <c r="N88" s="98">
        <v>15</v>
      </c>
      <c r="O88" s="98">
        <v>15</v>
      </c>
      <c r="P88" s="98"/>
      <c r="Q88" s="98"/>
      <c r="R88" s="81">
        <v>2</v>
      </c>
      <c r="S88" s="86"/>
      <c r="T88" s="86"/>
      <c r="U88" s="86"/>
      <c r="V88" s="87"/>
      <c r="W88" s="73"/>
      <c r="X88" s="115"/>
      <c r="Y88" s="115"/>
      <c r="Z88" s="115"/>
      <c r="AA88" s="115"/>
      <c r="AB88" s="73"/>
      <c r="AC88" s="115"/>
      <c r="AD88" s="115"/>
      <c r="AE88" s="115"/>
      <c r="AF88" s="115"/>
      <c r="AG88" s="73"/>
      <c r="AH88" s="18">
        <f t="shared" si="44"/>
        <v>30</v>
      </c>
      <c r="AI88" s="29">
        <f t="shared" si="45"/>
        <v>15</v>
      </c>
      <c r="AJ88" s="29">
        <f t="shared" si="46"/>
        <v>15</v>
      </c>
      <c r="AK88" s="29">
        <f t="shared" si="47"/>
        <v>0</v>
      </c>
      <c r="AL88" s="29">
        <f t="shared" si="48"/>
        <v>0</v>
      </c>
      <c r="AM88" s="30">
        <f t="shared" si="49"/>
        <v>2</v>
      </c>
    </row>
    <row r="89" spans="1:39" s="2" customFormat="1" ht="21" customHeight="1">
      <c r="A89" s="14">
        <v>4</v>
      </c>
      <c r="B89" s="76" t="s">
        <v>120</v>
      </c>
      <c r="C89" s="48" t="s">
        <v>79</v>
      </c>
      <c r="D89" s="82"/>
      <c r="E89" s="82"/>
      <c r="F89" s="82"/>
      <c r="G89" s="82"/>
      <c r="H89" s="81"/>
      <c r="I89" s="82"/>
      <c r="J89" s="82"/>
      <c r="K89" s="82"/>
      <c r="L89" s="83"/>
      <c r="M89" s="73"/>
      <c r="N89" s="86"/>
      <c r="O89" s="86"/>
      <c r="P89" s="86"/>
      <c r="Q89" s="86"/>
      <c r="R89" s="73"/>
      <c r="S89" s="86"/>
      <c r="T89" s="86"/>
      <c r="U89" s="86"/>
      <c r="V89" s="87"/>
      <c r="W89" s="73"/>
      <c r="X89" s="116">
        <v>15</v>
      </c>
      <c r="Y89" s="116">
        <v>15</v>
      </c>
      <c r="Z89" s="116"/>
      <c r="AA89" s="116"/>
      <c r="AB89" s="81">
        <v>2</v>
      </c>
      <c r="AC89" s="115"/>
      <c r="AD89" s="115"/>
      <c r="AE89" s="115"/>
      <c r="AF89" s="115"/>
      <c r="AG89" s="73"/>
      <c r="AH89" s="18">
        <f>AI89+AJ89+AK89+AL89</f>
        <v>30</v>
      </c>
      <c r="AI89" s="29">
        <f t="shared" ref="AI89:AL90" si="50">(D89+I89+N89+S89+X89+AC89)</f>
        <v>15</v>
      </c>
      <c r="AJ89" s="29">
        <f t="shared" si="50"/>
        <v>15</v>
      </c>
      <c r="AK89" s="29">
        <f t="shared" si="50"/>
        <v>0</v>
      </c>
      <c r="AL89" s="29">
        <f t="shared" si="50"/>
        <v>0</v>
      </c>
      <c r="AM89" s="30">
        <f>H89+M89+R89+W89+AB89+AG89</f>
        <v>2</v>
      </c>
    </row>
    <row r="90" spans="1:39" s="2" customFormat="1" ht="34.5" customHeight="1">
      <c r="A90" s="14">
        <v>5</v>
      </c>
      <c r="B90" s="76" t="s">
        <v>121</v>
      </c>
      <c r="C90" s="48" t="s">
        <v>75</v>
      </c>
      <c r="D90" s="82"/>
      <c r="E90" s="82"/>
      <c r="F90" s="82"/>
      <c r="G90" s="82"/>
      <c r="H90" s="81"/>
      <c r="I90" s="82"/>
      <c r="J90" s="82"/>
      <c r="K90" s="82"/>
      <c r="L90" s="82"/>
      <c r="M90" s="81"/>
      <c r="N90" s="86"/>
      <c r="O90" s="86"/>
      <c r="P90" s="86"/>
      <c r="Q90" s="86"/>
      <c r="R90" s="73"/>
      <c r="S90" s="86"/>
      <c r="T90" s="86"/>
      <c r="U90" s="86"/>
      <c r="V90" s="87"/>
      <c r="W90" s="73"/>
      <c r="X90" s="115"/>
      <c r="Y90" s="115"/>
      <c r="Z90" s="115"/>
      <c r="AA90" s="115"/>
      <c r="AB90" s="73"/>
      <c r="AC90" s="116">
        <v>15</v>
      </c>
      <c r="AD90" s="116">
        <v>15</v>
      </c>
      <c r="AE90" s="116"/>
      <c r="AF90" s="116"/>
      <c r="AG90" s="81">
        <v>2</v>
      </c>
      <c r="AH90" s="18">
        <f>AI90+AJ90+AK90+AL90</f>
        <v>30</v>
      </c>
      <c r="AI90" s="29">
        <f t="shared" si="50"/>
        <v>15</v>
      </c>
      <c r="AJ90" s="29">
        <f t="shared" si="50"/>
        <v>15</v>
      </c>
      <c r="AK90" s="29">
        <f t="shared" si="50"/>
        <v>0</v>
      </c>
      <c r="AL90" s="29">
        <f t="shared" si="50"/>
        <v>0</v>
      </c>
      <c r="AM90" s="30">
        <f>H90+M90+R90+W90+AB90+AG90</f>
        <v>2</v>
      </c>
    </row>
    <row r="91" spans="1:39" s="2" customFormat="1" ht="32.25" customHeight="1">
      <c r="A91" s="14">
        <v>6</v>
      </c>
      <c r="B91" s="76" t="s">
        <v>122</v>
      </c>
      <c r="C91" s="48" t="s">
        <v>75</v>
      </c>
      <c r="D91" s="82"/>
      <c r="E91" s="82"/>
      <c r="F91" s="82"/>
      <c r="G91" s="82"/>
      <c r="H91" s="81"/>
      <c r="I91" s="82"/>
      <c r="J91" s="82"/>
      <c r="K91" s="82"/>
      <c r="L91" s="83"/>
      <c r="M91" s="73"/>
      <c r="N91" s="86"/>
      <c r="O91" s="86"/>
      <c r="P91" s="86"/>
      <c r="Q91" s="86"/>
      <c r="R91" s="81"/>
      <c r="S91" s="86"/>
      <c r="T91" s="86"/>
      <c r="U91" s="86"/>
      <c r="V91" s="87"/>
      <c r="W91" s="73"/>
      <c r="X91" s="115"/>
      <c r="Y91" s="115"/>
      <c r="Z91" s="115"/>
      <c r="AA91" s="115"/>
      <c r="AB91" s="73"/>
      <c r="AC91" s="116">
        <v>15</v>
      </c>
      <c r="AD91" s="116">
        <v>15</v>
      </c>
      <c r="AE91" s="116"/>
      <c r="AF91" s="116"/>
      <c r="AG91" s="81">
        <v>2</v>
      </c>
      <c r="AH91" s="18">
        <f t="shared" si="44"/>
        <v>30</v>
      </c>
      <c r="AI91" s="29">
        <f t="shared" si="45"/>
        <v>15</v>
      </c>
      <c r="AJ91" s="29">
        <f t="shared" si="46"/>
        <v>15</v>
      </c>
      <c r="AK91" s="29">
        <f t="shared" si="47"/>
        <v>0</v>
      </c>
      <c r="AL91" s="29">
        <f t="shared" si="48"/>
        <v>0</v>
      </c>
      <c r="AM91" s="30">
        <f t="shared" si="49"/>
        <v>2</v>
      </c>
    </row>
    <row r="92" spans="1:39" s="2" customFormat="1" ht="21" customHeight="1">
      <c r="A92" s="14">
        <v>7</v>
      </c>
      <c r="B92" s="76" t="s">
        <v>123</v>
      </c>
      <c r="C92" s="48" t="s">
        <v>75</v>
      </c>
      <c r="D92" s="82"/>
      <c r="E92" s="82"/>
      <c r="F92" s="82"/>
      <c r="G92" s="82"/>
      <c r="H92" s="81"/>
      <c r="I92" s="82"/>
      <c r="J92" s="82"/>
      <c r="K92" s="82"/>
      <c r="L92" s="83"/>
      <c r="M92" s="73"/>
      <c r="N92" s="86"/>
      <c r="O92" s="86"/>
      <c r="P92" s="86"/>
      <c r="Q92" s="86"/>
      <c r="R92" s="73"/>
      <c r="S92" s="86"/>
      <c r="T92" s="86"/>
      <c r="U92" s="86"/>
      <c r="V92" s="87"/>
      <c r="W92" s="73"/>
      <c r="X92" s="115"/>
      <c r="Y92" s="115"/>
      <c r="Z92" s="115"/>
      <c r="AA92" s="115"/>
      <c r="AB92" s="73"/>
      <c r="AC92" s="116">
        <v>15</v>
      </c>
      <c r="AD92" s="116">
        <v>15</v>
      </c>
      <c r="AE92" s="116"/>
      <c r="AF92" s="116"/>
      <c r="AG92" s="81">
        <v>2</v>
      </c>
      <c r="AH92" s="18">
        <f t="shared" si="44"/>
        <v>30</v>
      </c>
      <c r="AI92" s="29">
        <f t="shared" si="45"/>
        <v>15</v>
      </c>
      <c r="AJ92" s="29">
        <f t="shared" si="46"/>
        <v>15</v>
      </c>
      <c r="AK92" s="29">
        <f t="shared" si="47"/>
        <v>0</v>
      </c>
      <c r="AL92" s="29">
        <f t="shared" si="48"/>
        <v>0</v>
      </c>
      <c r="AM92" s="30">
        <f t="shared" si="49"/>
        <v>2</v>
      </c>
    </row>
    <row r="93" spans="1:39" s="2" customFormat="1" ht="21" customHeight="1">
      <c r="A93" s="136" t="s">
        <v>124</v>
      </c>
      <c r="B93" s="136"/>
      <c r="C93" s="136"/>
      <c r="D93" s="72">
        <f>SUM(D13:D31,D33:D55,D58:D66,D78:D84,D86:D92,)</f>
        <v>139</v>
      </c>
      <c r="E93" s="72">
        <f t="shared" ref="E93:G93" si="51">SUM(E13:E31,E33:E55,E58:E66,E78:E84,E86:E92,)</f>
        <v>360</v>
      </c>
      <c r="F93" s="72">
        <f t="shared" si="51"/>
        <v>0</v>
      </c>
      <c r="G93" s="72">
        <f t="shared" si="51"/>
        <v>0</v>
      </c>
      <c r="H93" s="137">
        <f>SUM(H13:H31,H33:H55,H58:H66,H78:H84,H86:H92,)</f>
        <v>30</v>
      </c>
      <c r="I93" s="72">
        <f>SUM(I13:I31,I33:I55,I58:I66,I78:I84,I86:I92,)</f>
        <v>105</v>
      </c>
      <c r="J93" s="72">
        <f t="shared" ref="J93" si="52">SUM(J13:J31,J33:J55,J58:J66,J78:J84,J86:J92,)</f>
        <v>315</v>
      </c>
      <c r="K93" s="72">
        <f t="shared" ref="K93" si="53">SUM(K13:K31,K33:K55,K58:K66,K78:K84,K86:K92,)</f>
        <v>140</v>
      </c>
      <c r="L93" s="72">
        <f t="shared" ref="L93" si="54">SUM(L13:L31,L33:L55,L58:L66,L78:L84,L86:L92,)</f>
        <v>0</v>
      </c>
      <c r="M93" s="137">
        <f>SUM(M13:M31,M33:M55,M58:M66,M78:M84,M86:M92,)</f>
        <v>30</v>
      </c>
      <c r="N93" s="101">
        <f>SUM(N13:N31,N33:N55,N58:N66,N78:N84,N86:N92,)</f>
        <v>90</v>
      </c>
      <c r="O93" s="101">
        <f t="shared" ref="O93" si="55">SUM(O13:O31,O33:O55,O58:O66,O78:O84,O86:O92,)</f>
        <v>255</v>
      </c>
      <c r="P93" s="101">
        <f t="shared" ref="P93" si="56">SUM(P13:P31,P33:P55,P58:P66,P78:P84,P86:P92,)</f>
        <v>210</v>
      </c>
      <c r="Q93" s="101">
        <f t="shared" ref="Q93" si="57">SUM(Q13:Q31,Q33:Q55,Q58:Q66,Q78:Q84,Q86:Q92,)</f>
        <v>0</v>
      </c>
      <c r="R93" s="137">
        <f>SUM(R13:R31,R33:R55,R58:R66,R78:R84,R86:R92,)</f>
        <v>28</v>
      </c>
      <c r="S93" s="101">
        <f>SUM(S13:S31,S33:S55,S58:S66,S78:S84,S86:S92,)</f>
        <v>90</v>
      </c>
      <c r="T93" s="101">
        <f t="shared" ref="T93" si="58">SUM(T13:T31,T33:T55,T58:T66,T78:T84,T86:T92,)</f>
        <v>315</v>
      </c>
      <c r="U93" s="101">
        <f t="shared" ref="U93" si="59">SUM(U13:U31,U33:U55,U58:U66,U78:U84,U86:U92,)</f>
        <v>105</v>
      </c>
      <c r="V93" s="101">
        <f t="shared" ref="V93" si="60">SUM(V13:V31,V33:V55,V58:V66,V78:V84,V86:V92,)</f>
        <v>30</v>
      </c>
      <c r="W93" s="137">
        <f>SUM(W13:W31,W33:W55,W58:W66,W78:W84,W86:W92,)</f>
        <v>32</v>
      </c>
      <c r="X93" s="117">
        <f>SUM(X13:X31,X33:X55,X58:X66,X78:X84,X86:X92,)</f>
        <v>75</v>
      </c>
      <c r="Y93" s="117">
        <f t="shared" ref="Y93" si="61">SUM(Y13:Y31,Y33:Y55,Y58:Y66,Y78:Y84,Y86:Y92,)</f>
        <v>240</v>
      </c>
      <c r="Z93" s="117">
        <f t="shared" ref="Z93" si="62">SUM(Z13:Z31,Z33:Z55,Z58:Z66,Z78:Z84,Z86:Z92,)</f>
        <v>245</v>
      </c>
      <c r="AA93" s="117">
        <f t="shared" ref="AA93" si="63">SUM(AA13:AA31,AA33:AA55,AA58:AA66,AA78:AA84,AA86:AA92,)</f>
        <v>30</v>
      </c>
      <c r="AB93" s="137">
        <f>SUM(AB13:AB31,AB33:AB55,AB58:AB66,AB78:AB84,AB86:AB92,)</f>
        <v>32</v>
      </c>
      <c r="AC93" s="117">
        <f>SUM(AC13:AC31,AC33:AC55,AC58:AC66,AC78:AC84,AC86:AC92,)</f>
        <v>135</v>
      </c>
      <c r="AD93" s="117">
        <f t="shared" ref="AD93" si="64">SUM(AD13:AD31,AD33:AD55,AD58:AD66,AD78:AD84,AD86:AD92,)</f>
        <v>195</v>
      </c>
      <c r="AE93" s="117">
        <f t="shared" ref="AE93" si="65">SUM(AE13:AE31,AE33:AE55,AE58:AE66,AE78:AE84,AE86:AE92,)</f>
        <v>0</v>
      </c>
      <c r="AF93" s="117">
        <f t="shared" ref="AF93" si="66">SUM(AF13:AF31,AF33:AF55,AF58:AF66,AF78:AF84,AF86:AF92,)</f>
        <v>30</v>
      </c>
      <c r="AG93" s="137">
        <f>SUM(AG13:AG31,AG33:AG55,AG58:AG66,AG78:AG84,AG86:AG92,)</f>
        <v>28</v>
      </c>
      <c r="AH93" s="18">
        <f>AH12+AH32+AH57+AH77+AH85</f>
        <v>3104</v>
      </c>
      <c r="AI93" s="74">
        <f>AI12+AI32+AI57+AI77+AI85</f>
        <v>634</v>
      </c>
      <c r="AJ93" s="74">
        <f>AJ12+AJ32+AJ57+AJ77+AJ85</f>
        <v>1680</v>
      </c>
      <c r="AK93" s="74">
        <f>AK12+AK32+AK57+AK77+AK85</f>
        <v>700</v>
      </c>
      <c r="AL93" s="74">
        <f>AL12+AL32+AL57+AL77+AL85</f>
        <v>90</v>
      </c>
      <c r="AM93" s="139">
        <f>AM12+AM32+AM85+AM57+AM77</f>
        <v>180</v>
      </c>
    </row>
    <row r="94" spans="1:39" s="2" customFormat="1" ht="21" customHeight="1">
      <c r="A94" s="136"/>
      <c r="B94" s="136"/>
      <c r="C94" s="136"/>
      <c r="D94" s="140">
        <f>SUM(D93:G93)</f>
        <v>499</v>
      </c>
      <c r="E94" s="140"/>
      <c r="F94" s="140"/>
      <c r="G94" s="140"/>
      <c r="H94" s="137"/>
      <c r="I94" s="141">
        <f>SUM(I93:L93)</f>
        <v>560</v>
      </c>
      <c r="J94" s="142"/>
      <c r="K94" s="142"/>
      <c r="L94" s="143"/>
      <c r="M94" s="137"/>
      <c r="N94" s="144">
        <f>SUM(N93:Q93)</f>
        <v>555</v>
      </c>
      <c r="O94" s="144"/>
      <c r="P94" s="144"/>
      <c r="Q94" s="144"/>
      <c r="R94" s="137"/>
      <c r="S94" s="144">
        <f>SUM(S93:V93)</f>
        <v>540</v>
      </c>
      <c r="T94" s="144"/>
      <c r="U94" s="144"/>
      <c r="V94" s="144"/>
      <c r="W94" s="137"/>
      <c r="X94" s="145">
        <f>SUM(X93:AA93)</f>
        <v>590</v>
      </c>
      <c r="Y94" s="145"/>
      <c r="Z94" s="145"/>
      <c r="AA94" s="145"/>
      <c r="AB94" s="137"/>
      <c r="AC94" s="145">
        <f>SUM(AC93:AF93)</f>
        <v>360</v>
      </c>
      <c r="AD94" s="145"/>
      <c r="AE94" s="145"/>
      <c r="AF94" s="145"/>
      <c r="AG94" s="137"/>
      <c r="AH94" s="127">
        <f>D95+N95+X95</f>
        <v>3104</v>
      </c>
      <c r="AI94" s="127"/>
      <c r="AJ94" s="127"/>
      <c r="AK94" s="127"/>
      <c r="AL94" s="127"/>
      <c r="AM94" s="139" t="e">
        <f>#REF!+AM19+AM39+AM80+#REF!</f>
        <v>#REF!</v>
      </c>
    </row>
    <row r="95" spans="1:39" s="2" customFormat="1" ht="21" customHeight="1">
      <c r="A95" s="136"/>
      <c r="B95" s="136"/>
      <c r="C95" s="136"/>
      <c r="D95" s="138">
        <f>D94+I94</f>
        <v>1059</v>
      </c>
      <c r="E95" s="138"/>
      <c r="F95" s="138"/>
      <c r="G95" s="138"/>
      <c r="H95" s="138"/>
      <c r="I95" s="138"/>
      <c r="J95" s="138"/>
      <c r="K95" s="138"/>
      <c r="L95" s="138"/>
      <c r="M95" s="75">
        <f>H93+M93</f>
        <v>60</v>
      </c>
      <c r="N95" s="138">
        <f>N94+S94</f>
        <v>1095</v>
      </c>
      <c r="O95" s="138"/>
      <c r="P95" s="138"/>
      <c r="Q95" s="138"/>
      <c r="R95" s="138"/>
      <c r="S95" s="138"/>
      <c r="T95" s="138"/>
      <c r="U95" s="138"/>
      <c r="V95" s="138"/>
      <c r="W95" s="75">
        <f>R93+W93</f>
        <v>60</v>
      </c>
      <c r="X95" s="138">
        <f>X94+AC94</f>
        <v>950</v>
      </c>
      <c r="Y95" s="138"/>
      <c r="Z95" s="138"/>
      <c r="AA95" s="138"/>
      <c r="AB95" s="138"/>
      <c r="AC95" s="138"/>
      <c r="AD95" s="138"/>
      <c r="AE95" s="138"/>
      <c r="AF95" s="138"/>
      <c r="AG95" s="75">
        <f>AB93+AG93</f>
        <v>60</v>
      </c>
      <c r="AH95" s="127"/>
      <c r="AI95" s="127"/>
      <c r="AJ95" s="127"/>
      <c r="AK95" s="127"/>
      <c r="AL95" s="127"/>
      <c r="AM95" s="139" t="e">
        <f>#REF!+AM20+AM52+AM85+AM90</f>
        <v>#REF!</v>
      </c>
    </row>
  </sheetData>
  <mergeCells count="53">
    <mergeCell ref="AM93:AM95"/>
    <mergeCell ref="D94:G94"/>
    <mergeCell ref="I94:L94"/>
    <mergeCell ref="N94:Q94"/>
    <mergeCell ref="S94:V94"/>
    <mergeCell ref="X94:AA94"/>
    <mergeCell ref="AC94:AF94"/>
    <mergeCell ref="AH94:AL95"/>
    <mergeCell ref="D95:L95"/>
    <mergeCell ref="A57:AG57"/>
    <mergeCell ref="A67:AG67"/>
    <mergeCell ref="A77:AG77"/>
    <mergeCell ref="A85:AG85"/>
    <mergeCell ref="A93:C95"/>
    <mergeCell ref="H93:H94"/>
    <mergeCell ref="M93:M94"/>
    <mergeCell ref="R93:R94"/>
    <mergeCell ref="W93:W94"/>
    <mergeCell ref="AB93:AB94"/>
    <mergeCell ref="N95:V95"/>
    <mergeCell ref="X95:AF95"/>
    <mergeCell ref="AG93:AG94"/>
    <mergeCell ref="A32:AG32"/>
    <mergeCell ref="A56:AM56"/>
    <mergeCell ref="A12:AG12"/>
    <mergeCell ref="AB10:AB11"/>
    <mergeCell ref="AC10:AF10"/>
    <mergeCell ref="AG10:AG11"/>
    <mergeCell ref="AM9:AM11"/>
    <mergeCell ref="D10:G10"/>
    <mergeCell ref="H10:H11"/>
    <mergeCell ref="I10:L10"/>
    <mergeCell ref="M10:M11"/>
    <mergeCell ref="N10:Q10"/>
    <mergeCell ref="R10:R11"/>
    <mergeCell ref="S10:V10"/>
    <mergeCell ref="W10:W11"/>
    <mergeCell ref="X10:AA10"/>
    <mergeCell ref="A6:AM6"/>
    <mergeCell ref="A7:AM7"/>
    <mergeCell ref="A9:A11"/>
    <mergeCell ref="B9:B11"/>
    <mergeCell ref="C9:C11"/>
    <mergeCell ref="D9:M9"/>
    <mergeCell ref="N9:W9"/>
    <mergeCell ref="X9:AG9"/>
    <mergeCell ref="AH9:AH11"/>
    <mergeCell ref="AI9:AL10"/>
    <mergeCell ref="A5:AM5"/>
    <mergeCell ref="A1:AM1"/>
    <mergeCell ref="A2:AM2"/>
    <mergeCell ref="A3:AM3"/>
    <mergeCell ref="A4:AM4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63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Kopeć</dc:creator>
  <cp:keywords/>
  <dc:description/>
  <cp:lastModifiedBy>Julita Sławenta</cp:lastModifiedBy>
  <cp:revision/>
  <dcterms:created xsi:type="dcterms:W3CDTF">2022-01-27T13:30:01Z</dcterms:created>
  <dcterms:modified xsi:type="dcterms:W3CDTF">2024-04-08T10:14:32Z</dcterms:modified>
  <cp:category/>
  <cp:contentStatus/>
</cp:coreProperties>
</file>